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intra.crnormandie.fr\Bureautique\DGA ECO\DEEDD\23_BAT_DURABLES\08_CHEQUE ECO\06_CONTROLE\Suivi activité - marché de contrôle\Sollicitations techniques\Fiche contrôle VMC\"/>
    </mc:Choice>
  </mc:AlternateContent>
  <xr:revisionPtr revIDLastSave="0" documentId="13_ncr:1_{138537B8-8CE8-46B1-979B-767EDBE858D6}" xr6:coauthVersionLast="47" xr6:coauthVersionMax="47" xr10:uidLastSave="{00000000-0000-0000-0000-000000000000}"/>
  <bookViews>
    <workbookView xWindow="28680" yWindow="-120" windowWidth="29040" windowHeight="15720" firstSheet="1" activeTab="1" xr2:uid="{EC1BF5A9-2948-4E75-AC74-6CC75C549622}"/>
    <workbookView xWindow="28680" yWindow="-120" windowWidth="29040" windowHeight="15720" firstSheet="1" activeTab="1" xr2:uid="{164CEA47-26AD-4893-876C-5B95D3811610}"/>
  </bookViews>
  <sheets>
    <sheet name="Listes de choix" sheetId="1" state="hidden" r:id="rId1"/>
    <sheet name="Fiche ventil Maison" sheetId="3" r:id="rId2"/>
    <sheet name="Feuil1" sheetId="5" state="hidden" r:id="rId3"/>
  </sheets>
  <definedNames>
    <definedName name="_3300SR_PH001609">#REF!</definedName>
    <definedName name="_DU350_3LF00002084">#REF!</definedName>
    <definedName name="_R1000_1FN002087">#REF!</definedName>
    <definedName name="Typebat">'Listes de choix'!$B$3:$B$20</definedName>
    <definedName name="Ventilateurs">#REF!</definedName>
    <definedName name="_xlnm.Print_Area" localSheetId="1">'Fiche ventil Maison'!$A$1:$G$27,'Fiche ventil Maison'!$A$29:$G$65,'Fiche ventil Maison'!$A$67:$H$124,'Fiche ventil Maison'!$A$126:$H$151,'Fiche ventil Maison'!$A$154:$H$202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8" i="3" l="1"/>
  <c r="F103" i="3"/>
  <c r="F104" i="3"/>
  <c r="F105" i="3"/>
  <c r="F102" i="3"/>
  <c r="F99" i="3"/>
  <c r="F100" i="3"/>
  <c r="F101" i="3"/>
  <c r="F98" i="3"/>
  <c r="F93" i="3"/>
  <c r="F94" i="3"/>
  <c r="F95" i="3"/>
  <c r="F96" i="3"/>
  <c r="F97" i="3"/>
  <c r="F92" i="3"/>
  <c r="F89" i="3"/>
  <c r="F90" i="3"/>
  <c r="F91" i="3"/>
  <c r="F88" i="3"/>
  <c r="F85" i="3"/>
  <c r="F86" i="3"/>
  <c r="F87" i="3"/>
  <c r="F84" i="3"/>
  <c r="B142" i="3"/>
  <c r="F124" i="3"/>
  <c r="E124" i="3"/>
  <c r="E121" i="3"/>
  <c r="F121" i="3"/>
  <c r="E122" i="3"/>
  <c r="F122" i="3"/>
  <c r="E123" i="3"/>
  <c r="F123" i="3"/>
  <c r="F120" i="3"/>
  <c r="E120" i="3"/>
  <c r="E119" i="3"/>
  <c r="F119" i="3"/>
  <c r="E112" i="3"/>
  <c r="F112" i="3"/>
  <c r="E113" i="3"/>
  <c r="F113" i="3"/>
  <c r="E114" i="3"/>
  <c r="F114" i="3"/>
  <c r="E115" i="3"/>
  <c r="F115" i="3"/>
  <c r="E116" i="3"/>
  <c r="F116" i="3"/>
  <c r="E117" i="3"/>
  <c r="F117" i="3"/>
  <c r="E118" i="3"/>
  <c r="F118" i="3"/>
  <c r="F111" i="3"/>
  <c r="E111" i="3"/>
  <c r="F110" i="3"/>
  <c r="E110" i="3"/>
  <c r="E107" i="3"/>
  <c r="F107" i="3"/>
  <c r="E108" i="3"/>
  <c r="F108" i="3"/>
  <c r="E109" i="3"/>
  <c r="F109" i="3"/>
  <c r="F106" i="3"/>
  <c r="E106" i="3"/>
  <c r="E103" i="3"/>
  <c r="E104" i="3"/>
  <c r="E105" i="3"/>
  <c r="E102" i="3"/>
  <c r="E99" i="3"/>
  <c r="E100" i="3"/>
  <c r="E101" i="3"/>
  <c r="E98" i="3"/>
  <c r="E93" i="3"/>
  <c r="E94" i="3"/>
  <c r="E95" i="3"/>
  <c r="E96" i="3"/>
  <c r="E97" i="3"/>
  <c r="E92" i="3"/>
  <c r="E89" i="3"/>
  <c r="E90" i="3"/>
  <c r="E91" i="3"/>
  <c r="E88" i="3"/>
  <c r="E85" i="3"/>
  <c r="E86" i="3"/>
  <c r="E87" i="3"/>
  <c r="E84" i="3"/>
  <c r="B141" i="3"/>
  <c r="B143" i="3"/>
  <c r="B136" i="3"/>
  <c r="B140" i="3"/>
  <c r="B139" i="3"/>
  <c r="B138" i="3"/>
  <c r="B137" i="3"/>
  <c r="B133" i="3"/>
  <c r="B127" i="3"/>
  <c r="F70" i="3"/>
  <c r="E70" i="3"/>
  <c r="B132" i="3"/>
  <c r="B131" i="3"/>
  <c r="B75" i="3"/>
  <c r="B74" i="3"/>
  <c r="B73" i="3"/>
  <c r="B72" i="3"/>
  <c r="B70" i="3"/>
  <c r="B71" i="3"/>
  <c r="A28" i="3"/>
  <c r="C70" i="3"/>
  <c r="D70" i="3"/>
  <c r="J56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<sst xmlns="http://schemas.openxmlformats.org/spreadsheetml/2006/main" count="628" uniqueCount="368">
  <si>
    <t>Nom du champ</t>
  </si>
  <si>
    <t xml:space="preserve"> Type de bâtiment</t>
  </si>
  <si>
    <t>Réglementation thermique</t>
  </si>
  <si>
    <t>Label</t>
  </si>
  <si>
    <t>Matériau principal</t>
  </si>
  <si>
    <t>Mode constructif</t>
  </si>
  <si>
    <t>Isolation</t>
  </si>
  <si>
    <t>Ventilation</t>
  </si>
  <si>
    <t>Chauffage</t>
  </si>
  <si>
    <t>Type de matériel</t>
  </si>
  <si>
    <t>Type de local testé</t>
  </si>
  <si>
    <t>Moment du mesurage</t>
  </si>
  <si>
    <t>Méthode d'essai</t>
  </si>
  <si>
    <t>Typologie du bâtiment</t>
  </si>
  <si>
    <t>Conduits</t>
  </si>
  <si>
    <t>Existe-t-il des conduits hors volume chauffé?</t>
  </si>
  <si>
    <t>Conduits isolés</t>
  </si>
  <si>
    <t>Pente des réseaux</t>
  </si>
  <si>
    <t>Désolidarisation moteur/Bâti</t>
  </si>
  <si>
    <t>Tension des conduits</t>
  </si>
  <si>
    <t>Refoulement aéraulique?</t>
  </si>
  <si>
    <t>Diamètre du refoulement</t>
  </si>
  <si>
    <t>Grille AN Aéraulique?</t>
  </si>
  <si>
    <t>Diamètre du air neuf</t>
  </si>
  <si>
    <t>Equipements de tenue mécanique des conduits</t>
  </si>
  <si>
    <t>Eléments d'étanchéité à l'air des conduits aérauliques</t>
  </si>
  <si>
    <t>Consommation du moteur</t>
  </si>
  <si>
    <t>Présence</t>
  </si>
  <si>
    <t>MEA</t>
  </si>
  <si>
    <t>Bouches d'extraction</t>
  </si>
  <si>
    <t>Distance MIN bouche / périphérie</t>
  </si>
  <si>
    <t>Type de ventilation</t>
  </si>
  <si>
    <t>Type de Moteur</t>
  </si>
  <si>
    <t>Marque  du moteur</t>
  </si>
  <si>
    <t>Marque MEA</t>
  </si>
  <si>
    <t>Marque des bouches d'extraction</t>
  </si>
  <si>
    <t>Localisation du Moteur</t>
  </si>
  <si>
    <t>Sens de la bouche</t>
  </si>
  <si>
    <t xml:space="preserve">type de rénovation </t>
  </si>
  <si>
    <t>Portes</t>
  </si>
  <si>
    <t>Sections</t>
  </si>
  <si>
    <t>Nom de la liste</t>
  </si>
  <si>
    <t>Typebat</t>
  </si>
  <si>
    <t>RT</t>
  </si>
  <si>
    <t xml:space="preserve">Matériau </t>
  </si>
  <si>
    <t>ModeCons</t>
  </si>
  <si>
    <t>Matériel</t>
  </si>
  <si>
    <t>Local</t>
  </si>
  <si>
    <t>Quand</t>
  </si>
  <si>
    <t>Méthode</t>
  </si>
  <si>
    <t>TypologieBat</t>
  </si>
  <si>
    <t>PassageConduits</t>
  </si>
  <si>
    <t xml:space="preserve">Passage et isolation conduits </t>
  </si>
  <si>
    <t>PenteRes</t>
  </si>
  <si>
    <t>DésolidMotBat</t>
  </si>
  <si>
    <t>TensionReseauxSouples</t>
  </si>
  <si>
    <t>BoucheExtraction</t>
  </si>
  <si>
    <t>DiametreExtraction</t>
  </si>
  <si>
    <t>GrilleAN</t>
  </si>
  <si>
    <t>DiametreAN</t>
  </si>
  <si>
    <t>TenueMécanique</t>
  </si>
  <si>
    <t>EtanchéitéConduitsAérauliques</t>
  </si>
  <si>
    <t>Compléter les informations</t>
  </si>
  <si>
    <t>Type de bouches</t>
  </si>
  <si>
    <t>Distance boucheMin</t>
  </si>
  <si>
    <t>TypeVentil</t>
  </si>
  <si>
    <t>TypeMoteur</t>
  </si>
  <si>
    <t>MarqueMoteur</t>
  </si>
  <si>
    <t>Marque entrées d'air</t>
  </si>
  <si>
    <t>MarqueExtr</t>
  </si>
  <si>
    <t>LocalisationMoteur</t>
  </si>
  <si>
    <t>SensBouche</t>
  </si>
  <si>
    <t>Chambre ou séjour</t>
  </si>
  <si>
    <t>Maison individuelle indépendante</t>
  </si>
  <si>
    <t>RT2000</t>
  </si>
  <si>
    <t>BBC EFFINERGIE</t>
  </si>
  <si>
    <t>Acier</t>
  </si>
  <si>
    <t>Structure portante et remplissage</t>
  </si>
  <si>
    <t>Isolation intérieure</t>
  </si>
  <si>
    <t>Ventilation double flux séparée</t>
  </si>
  <si>
    <t xml:space="preserve">Gaz </t>
  </si>
  <si>
    <t>Blower Door</t>
  </si>
  <si>
    <t>Bâtiment entier</t>
  </si>
  <si>
    <t>En cours de chantier</t>
  </si>
  <si>
    <t>T1</t>
  </si>
  <si>
    <t xml:space="preserve">Semi-rigides </t>
  </si>
  <si>
    <t>Oui</t>
  </si>
  <si>
    <t xml:space="preserve">Passage en local non chauffé ET présence de min 25 cm d'isolant </t>
  </si>
  <si>
    <t>Correcte (Absence de coude important ou de syphon)</t>
  </si>
  <si>
    <t>Correcte</t>
  </si>
  <si>
    <t>Aeraulique</t>
  </si>
  <si>
    <t>En façade</t>
  </si>
  <si>
    <t>Liens autobloquants</t>
  </si>
  <si>
    <t>Ruban adhésifs</t>
  </si>
  <si>
    <t>OUI</t>
  </si>
  <si>
    <t>Auto-réglables</t>
  </si>
  <si>
    <t>Simple flux Autoréglable</t>
  </si>
  <si>
    <t>HygroRégul</t>
  </si>
  <si>
    <t>Aldes</t>
  </si>
  <si>
    <t>Volume chauffé</t>
  </si>
  <si>
    <t>Soufflage/Entrée d'air</t>
  </si>
  <si>
    <t>Rénovation BBC première étape</t>
  </si>
  <si>
    <t>Cuisine</t>
  </si>
  <si>
    <t>Maison individuelle accolée ou groupée</t>
  </si>
  <si>
    <t>RT2005</t>
  </si>
  <si>
    <t>EFFINERGIE RENOVATION</t>
  </si>
  <si>
    <t>Bois</t>
  </si>
  <si>
    <t>Murs porteurs</t>
  </si>
  <si>
    <t>Isolation extérieure</t>
  </si>
  <si>
    <t>Ventilation double flux avec récupération d'énergie</t>
  </si>
  <si>
    <t>Electrique effet joules</t>
  </si>
  <si>
    <t>Perméascope</t>
  </si>
  <si>
    <t>Echantillon (appartement en collectif)</t>
  </si>
  <si>
    <t>A réception</t>
  </si>
  <si>
    <t>T2</t>
  </si>
  <si>
    <t>Rigides PVC</t>
  </si>
  <si>
    <t>Non</t>
  </si>
  <si>
    <t>Passage en local non chauffé ET absence d'isolation ou inférieure à 25cm</t>
  </si>
  <si>
    <t>Non-correcte</t>
  </si>
  <si>
    <t>Ventilation de chute</t>
  </si>
  <si>
    <t>Dans les menuiseries</t>
  </si>
  <si>
    <t>Absence</t>
  </si>
  <si>
    <t>Pâte mastic</t>
  </si>
  <si>
    <t>NON</t>
  </si>
  <si>
    <t>Hygro-réglables</t>
  </si>
  <si>
    <t>Simple flux Hygro A</t>
  </si>
  <si>
    <t>Autorégulé</t>
  </si>
  <si>
    <t>Unelvent</t>
  </si>
  <si>
    <t>Volume non-chauffé</t>
  </si>
  <si>
    <t>Extraction</t>
  </si>
  <si>
    <t xml:space="preserve">Rénovation BBC globale </t>
  </si>
  <si>
    <t>SdB / WC</t>
  </si>
  <si>
    <t>Logement collectif</t>
  </si>
  <si>
    <t>RT2012</t>
  </si>
  <si>
    <t>EFFINERGIE+</t>
  </si>
  <si>
    <t>Béton cellulaire</t>
  </si>
  <si>
    <t>Mixte</t>
  </si>
  <si>
    <t>Isolation répartie</t>
  </si>
  <si>
    <t>Ventilation simple flux Hygro A</t>
  </si>
  <si>
    <t>Pompe à chaleur</t>
  </si>
  <si>
    <t>Retrotec</t>
  </si>
  <si>
    <t>Partie de bâtiment (hors échantillonnage)</t>
  </si>
  <si>
    <t>En cours d'utilisation</t>
  </si>
  <si>
    <t>T3</t>
  </si>
  <si>
    <t>Rigides acier gavanisé</t>
  </si>
  <si>
    <t>Passage en local chauffé</t>
  </si>
  <si>
    <t>Grille inadaptée</t>
  </si>
  <si>
    <t>Dans les coffres de volets roulants</t>
  </si>
  <si>
    <t>Colliers métalliques</t>
  </si>
  <si>
    <t>Bande butyle</t>
  </si>
  <si>
    <t>Non-régulés</t>
  </si>
  <si>
    <t>Grille fixe</t>
  </si>
  <si>
    <t>Simple flux Hygro B</t>
  </si>
  <si>
    <t>Non-régulé</t>
  </si>
  <si>
    <t>Atlantic</t>
  </si>
  <si>
    <t>Intermédiaire</t>
  </si>
  <si>
    <t xml:space="preserve">Foyer de jeunes travailleurs </t>
  </si>
  <si>
    <t>RT existant</t>
  </si>
  <si>
    <t>BEPOS EFFINERGIE 2013</t>
  </si>
  <si>
    <t>Béton plein</t>
  </si>
  <si>
    <t>Façade légère sur ossature</t>
  </si>
  <si>
    <t>Isolation intérieure dynamique</t>
  </si>
  <si>
    <t>Ventilation simple flux Hygro B</t>
  </si>
  <si>
    <t>Fioul</t>
  </si>
  <si>
    <t>Technodoor</t>
  </si>
  <si>
    <t>Initial avant travaux</t>
  </si>
  <si>
    <t>T3+</t>
  </si>
  <si>
    <t>Souple alu</t>
  </si>
  <si>
    <t>Conforme</t>
  </si>
  <si>
    <t>Aéraulique via une double flux</t>
  </si>
  <si>
    <t>Autre</t>
  </si>
  <si>
    <t>Joints levres</t>
  </si>
  <si>
    <t>n.a.</t>
  </si>
  <si>
    <t>Double-flux avec récupération d'énergie</t>
  </si>
  <si>
    <t>GestionElectroniqueDF</t>
  </si>
  <si>
    <t>Zenhder</t>
  </si>
  <si>
    <t xml:space="preserve">Cité universitaire </t>
  </si>
  <si>
    <t>Aucune</t>
  </si>
  <si>
    <t>LEED</t>
  </si>
  <si>
    <t>Béton creux</t>
  </si>
  <si>
    <t>Isolation extérieure dynamique</t>
  </si>
  <si>
    <t>Ventilation simple flux Autoréglable</t>
  </si>
  <si>
    <t>Wohler</t>
  </si>
  <si>
    <t>T4</t>
  </si>
  <si>
    <t xml:space="preserve">Souple renforcée </t>
  </si>
  <si>
    <t>Non-conforme</t>
  </si>
  <si>
    <t>Brinkcs</t>
  </si>
  <si>
    <t>EHPA-EHPAD</t>
  </si>
  <si>
    <t>BREAM</t>
  </si>
  <si>
    <t>Brique pleine</t>
  </si>
  <si>
    <t>Panneaux isolants</t>
  </si>
  <si>
    <t>Ventilation simple flux Gaz</t>
  </si>
  <si>
    <t>Charbon</t>
  </si>
  <si>
    <t>Liktec</t>
  </si>
  <si>
    <t>T4+</t>
  </si>
  <si>
    <t>Souples PVC</t>
  </si>
  <si>
    <t>Nylan</t>
  </si>
  <si>
    <t>Hôtel</t>
  </si>
  <si>
    <t>Brique creuse</t>
  </si>
  <si>
    <t>Isolation mixte</t>
  </si>
  <si>
    <t>Ventilation mécanique ponctuelle</t>
  </si>
  <si>
    <t>Réseau de chaleur</t>
  </si>
  <si>
    <t>Infiltec</t>
  </si>
  <si>
    <t>T5</t>
  </si>
  <si>
    <t>France Air</t>
  </si>
  <si>
    <t>Restauration</t>
  </si>
  <si>
    <t>Terre crue</t>
  </si>
  <si>
    <t>Ventilation simple flux par insufflation</t>
  </si>
  <si>
    <t>T5+</t>
  </si>
  <si>
    <t>Anjos</t>
  </si>
  <si>
    <t>Bureaux</t>
  </si>
  <si>
    <t>Pierre</t>
  </si>
  <si>
    <t>Ventilation naturelle par ouverture des fenêtres</t>
  </si>
  <si>
    <t>Power pipe</t>
  </si>
  <si>
    <t>T6</t>
  </si>
  <si>
    <t>Commerce</t>
  </si>
  <si>
    <t>Chanvre</t>
  </si>
  <si>
    <t>Ventilation naturelle par grilles</t>
  </si>
  <si>
    <t>Energie solaire</t>
  </si>
  <si>
    <t>T6+</t>
  </si>
  <si>
    <t xml:space="preserve">Etablissement d’accueil de la petite enfance </t>
  </si>
  <si>
    <t>HQE</t>
  </si>
  <si>
    <t>Paille</t>
  </si>
  <si>
    <t>Ventilation naturelle par conduit</t>
  </si>
  <si>
    <t>Géothermie</t>
  </si>
  <si>
    <t>T7</t>
  </si>
  <si>
    <t>Enseignement</t>
  </si>
  <si>
    <t>Minergie</t>
  </si>
  <si>
    <t>T7+</t>
  </si>
  <si>
    <t>Gymnases et salles de sports</t>
  </si>
  <si>
    <t>Minergie-P</t>
  </si>
  <si>
    <t>Aucun</t>
  </si>
  <si>
    <t>Etablissements de santé</t>
  </si>
  <si>
    <t>Passiv Haus</t>
  </si>
  <si>
    <t xml:space="preserve">Industrie ou artisanat </t>
  </si>
  <si>
    <t>CASBEE</t>
  </si>
  <si>
    <t xml:space="preserve">Tribunal et palais de justice </t>
  </si>
  <si>
    <t>Green STAR</t>
  </si>
  <si>
    <t>Aérogare</t>
  </si>
  <si>
    <t>Autre label</t>
  </si>
  <si>
    <t>Autre (ne pas remplacer par l'usage du bâtiment)</t>
  </si>
  <si>
    <t xml:space="preserve">Fiche de contrôle d'une installation de renouvellement d'air 
</t>
  </si>
  <si>
    <t>Maison individuelle</t>
  </si>
  <si>
    <t xml:space="preserve">Instructions : compléter les cellules en jaune </t>
  </si>
  <si>
    <t>INFORMATIONS CLIENT</t>
  </si>
  <si>
    <t>Nom</t>
  </si>
  <si>
    <t>Adresse</t>
  </si>
  <si>
    <t>Code postal</t>
  </si>
  <si>
    <t>Ville</t>
  </si>
  <si>
    <t>INFORMATIONS CONTRÔLEUR</t>
  </si>
  <si>
    <t>Entreprise</t>
  </si>
  <si>
    <t>SIRET</t>
  </si>
  <si>
    <t>INFORMATIONS BATIMENT</t>
  </si>
  <si>
    <t>Année de construction</t>
  </si>
  <si>
    <t>Date d'achèvement des travaux</t>
  </si>
  <si>
    <t xml:space="preserve">Type de ventilation (syst) initiale </t>
  </si>
  <si>
    <t>Type de ventilation (syst) initiale secondaire</t>
  </si>
  <si>
    <t>Présence d'un système au gaz non étanche</t>
  </si>
  <si>
    <t>INFORMATIONS SUR LA RENOVATION</t>
  </si>
  <si>
    <t>Type de rénovation</t>
  </si>
  <si>
    <t xml:space="preserve">Rénovateur BBC </t>
  </si>
  <si>
    <t>CONFIGURATION DE L'INSTALLATION</t>
  </si>
  <si>
    <t xml:space="preserve">Rappel de la fiche BBC compatibilité </t>
  </si>
  <si>
    <t>Typologie du logement :</t>
  </si>
  <si>
    <t>A saisir</t>
  </si>
  <si>
    <t xml:space="preserve">A saisir </t>
  </si>
  <si>
    <t xml:space="preserve">Présence d'une ventilation d'appoint (ventilation ponctuelle) </t>
  </si>
  <si>
    <t>Efficacité énergétique caisson</t>
  </si>
  <si>
    <t>Maintenance</t>
  </si>
  <si>
    <t>Passage et isolation conduits</t>
  </si>
  <si>
    <t xml:space="preserve">Calculatrice de détalonnage </t>
  </si>
  <si>
    <t>Emplacement air neuf</t>
  </si>
  <si>
    <t>Localisation</t>
  </si>
  <si>
    <r>
      <t xml:space="preserve">Détalonnage des portes de transfert MIN (ou grille de transfert aéraulique) 
</t>
    </r>
    <r>
      <rPr>
        <i/>
        <sz val="10"/>
        <color theme="1"/>
        <rFont val="Arial"/>
        <family val="2"/>
      </rPr>
      <t xml:space="preserve">Utilisez la calculatrice de détalonnage </t>
    </r>
  </si>
  <si>
    <t>Détalonnage</t>
  </si>
  <si>
    <t>Largeur porte (cm)</t>
  </si>
  <si>
    <t>Obstruction des anciennes entrées d'air parasites</t>
  </si>
  <si>
    <t>Obstruction EA</t>
  </si>
  <si>
    <t>Détalonnage requis (cm)</t>
  </si>
  <si>
    <t xml:space="preserve">Si double flux, vérifiez les informations suivantes en plus </t>
  </si>
  <si>
    <t xml:space="preserve">Rendement échangeur </t>
  </si>
  <si>
    <t>Rendement</t>
  </si>
  <si>
    <t xml:space="preserve">Emplacement échangeur </t>
  </si>
  <si>
    <t xml:space="preserve">Diamètre du conduit d'air neuf </t>
  </si>
  <si>
    <t>Distance air neuf et bouche de rejet &gt;= 2m conforme à la EN 13779</t>
  </si>
  <si>
    <t>Distance air neuf</t>
  </si>
  <si>
    <t>Présence de piège à son</t>
  </si>
  <si>
    <t>Piège à son</t>
  </si>
  <si>
    <t>Absence d'entrées d'air / grilles parasites</t>
  </si>
  <si>
    <t xml:space="preserve">Entrées d'air </t>
  </si>
  <si>
    <t>DEBITS DE REFERENCE</t>
  </si>
  <si>
    <t>Autoréglable</t>
  </si>
  <si>
    <t>Hygroréglable ou Double flux ou Autre</t>
  </si>
  <si>
    <t>Débit min</t>
  </si>
  <si>
    <t>Débit max</t>
  </si>
  <si>
    <t>Pression Min</t>
  </si>
  <si>
    <t>Pression max</t>
  </si>
  <si>
    <t>Global Mini</t>
  </si>
  <si>
    <t xml:space="preserve">Cuisine </t>
  </si>
  <si>
    <t>SDB avec WC</t>
  </si>
  <si>
    <t>WC</t>
  </si>
  <si>
    <t xml:space="preserve">Autre salle d'eau </t>
  </si>
  <si>
    <t>Buanderie</t>
  </si>
  <si>
    <t>Séjour</t>
  </si>
  <si>
    <t>Chambre</t>
  </si>
  <si>
    <t>Bureau</t>
  </si>
  <si>
    <t>Les débits et pressions sont à compléter à partir de l'avis technique</t>
  </si>
  <si>
    <t>INFORMATIONS BOUCHES DE VENTILATION</t>
  </si>
  <si>
    <t>Marque bouches d'extraction :</t>
  </si>
  <si>
    <t>Pièce</t>
  </si>
  <si>
    <t>Fonction bouche</t>
  </si>
  <si>
    <t>Débit mesuré</t>
  </si>
  <si>
    <t>Pression mesurée</t>
  </si>
  <si>
    <t>Conformité des débits</t>
  </si>
  <si>
    <t>Conformité de la pression</t>
  </si>
  <si>
    <t xml:space="preserve">Type de bouches </t>
  </si>
  <si>
    <t xml:space="preserve">Alimentation des bouches </t>
  </si>
  <si>
    <t>Alimentation des bouches</t>
  </si>
  <si>
    <t>Salle d'eau avec WC</t>
  </si>
  <si>
    <t>Autre salle d'eau</t>
  </si>
  <si>
    <t>Buanderie/cellier</t>
  </si>
  <si>
    <t>RESULTATS</t>
  </si>
  <si>
    <t xml:space="preserve">Adéquation entre audit et ventilation installée </t>
  </si>
  <si>
    <t>Total débit mesuré de soufflage (double flux) :</t>
  </si>
  <si>
    <t xml:space="preserve">Conformité des débits mesurés </t>
  </si>
  <si>
    <t>Conformité des pressions mesurées</t>
  </si>
  <si>
    <t>Absence d'entrées d'air parasites</t>
  </si>
  <si>
    <t xml:space="preserve">Passage et isolation des conduits </t>
  </si>
  <si>
    <t>Accès caisson pour la maintenance</t>
  </si>
  <si>
    <t xml:space="preserve">Type de conduits </t>
  </si>
  <si>
    <t xml:space="preserve">Conformité caisson </t>
  </si>
  <si>
    <r>
      <t xml:space="preserve">Distance air neuf et bouche de rejet </t>
    </r>
    <r>
      <rPr>
        <i/>
        <sz val="9"/>
        <color theme="1"/>
        <rFont val="Arial"/>
        <family val="2"/>
      </rPr>
      <t>(si double flux)</t>
    </r>
  </si>
  <si>
    <t>Etat des bouches et entrées d'air : ni cassées, encrassées ou obturée</t>
  </si>
  <si>
    <t xml:space="preserve">Avis sur la conformité de l'installation </t>
  </si>
  <si>
    <t xml:space="preserve">Photos de l'installation de ventilation </t>
  </si>
  <si>
    <t xml:space="preserve">Débit à extraire en petite vitesse (m3/h) </t>
  </si>
  <si>
    <t>Débit à extraire en grande vitesse (m3/h)</t>
  </si>
  <si>
    <t xml:space="preserve">Nombre de pièces principales du logement </t>
  </si>
  <si>
    <t>Global mini</t>
  </si>
  <si>
    <t>Cuisine mini</t>
  </si>
  <si>
    <t>Cuisine Maxi</t>
  </si>
  <si>
    <t>SBD</t>
  </si>
  <si>
    <t>Autres salles d'eau</t>
  </si>
  <si>
    <t>Débits d'air extrait (en m3/h) minimaux des logements selon l'arrêté du 24 mars 1982</t>
  </si>
  <si>
    <t xml:space="preserve">Cette fiche de contrôle a été réalisée dans le cadre du dispositif Chèque éco-énergie Normandie.  </t>
  </si>
  <si>
    <t>Nom du contrôleur</t>
  </si>
  <si>
    <t xml:space="preserve">Préciser si autre système </t>
  </si>
  <si>
    <t xml:space="preserve">Etude thermique : type de ventilation </t>
  </si>
  <si>
    <t xml:space="preserve">Etude thermique : puissance théorique du moteur (WThC) </t>
  </si>
  <si>
    <t>Installé : type de ventilation principale</t>
  </si>
  <si>
    <t>Installée : puissance théorique du moteur principal (WThC)</t>
  </si>
  <si>
    <t xml:space="preserve">Localisation du moteur </t>
  </si>
  <si>
    <t xml:space="preserve">Marque du moteur </t>
  </si>
  <si>
    <t xml:space="preserve">Accès du caisson à la maintenance </t>
  </si>
  <si>
    <t xml:space="preserve">Tenue mécanique des conduits </t>
  </si>
  <si>
    <t xml:space="preserve">Etanchéité à l'air des conduits </t>
  </si>
  <si>
    <t xml:space="preserve">Pente des réseaux </t>
  </si>
  <si>
    <t xml:space="preserve">Désolidarisation du moteur par rapport au bâti </t>
  </si>
  <si>
    <t xml:space="preserve">Diamètre de conduit d'extraction </t>
  </si>
  <si>
    <t xml:space="preserve">Diamètre de conduit d'extraction de cuisine </t>
  </si>
  <si>
    <t xml:space="preserve">Air neuf </t>
  </si>
  <si>
    <t>Marque des entrées d'air / ou soufflage</t>
  </si>
  <si>
    <t xml:space="preserve">Type de ventilation </t>
  </si>
  <si>
    <t xml:space="preserve">Présence bouche d'extraction dans chaque pièce humide </t>
  </si>
  <si>
    <t xml:space="preserve">Présence d'entrée d'air dans chaque pièce sèche </t>
  </si>
  <si>
    <t xml:space="preserve">Total débit mesuré d'extraction </t>
  </si>
  <si>
    <t xml:space="preserve">Détalonnage mini des portes de transfert </t>
  </si>
  <si>
    <r>
      <t xml:space="preserve">Conformité échangeur </t>
    </r>
    <r>
      <rPr>
        <i/>
        <sz val="9"/>
        <color theme="1"/>
        <rFont val="Arial"/>
        <family val="2"/>
      </rPr>
      <t>(si double flux)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</si>
</sst>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&quot; m²&quot;"/>
    <numFmt numFmtId="165" formatCode="0&quot; m3/h&quot;"/>
    <numFmt numFmtId="166" formatCode="0.0&quot; Pa&quot;"/>
    <numFmt numFmtId="167" formatCode="0&quot; W-th-C&quot;"/>
    <numFmt numFmtId="168" formatCode="0&quot; mm&quot;"/>
    <numFmt numFmtId="169" formatCode="###.0&quot; cm²&quot;"/>
    <numFmt numFmtId="170" formatCode="0.0"/>
  </numFmts>
  <fonts count="19" x14ac:knownFonts="1">
    <font>
      <sz val="10"/>
      <color rgb="FF000000"/>
      <name val="Arial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C00000"/>
      <name val="Arial"/>
      <family val="2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theme="1"/>
      <name val="Arial"/>
      <family val="2"/>
    </font>
    <font>
      <b/>
      <sz val="9"/>
      <color rgb="FFC0000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0066CC"/>
        <bgColor rgb="FF0066CC"/>
      </patternFill>
    </fill>
    <fill>
      <patternFill patternType="solid">
        <fgColor rgb="FF92CDDC"/>
        <bgColor rgb="FF92CDDC"/>
      </patternFill>
    </fill>
    <fill>
      <patternFill patternType="solid">
        <fgColor rgb="FFFF0000"/>
        <bgColor rgb="FFFF0000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7BCBC2"/>
        <bgColor rgb="FFCCCCFF"/>
      </patternFill>
    </fill>
    <fill>
      <patternFill patternType="solid">
        <fgColor rgb="FF78CAC0"/>
        <bgColor rgb="FFCCCCFF"/>
      </patternFill>
    </fill>
    <fill>
      <patternFill patternType="solid">
        <fgColor rgb="FFB4E2DD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rgb="FFFFF5B7"/>
        <bgColor rgb="FFFFFF99"/>
      </patternFill>
    </fill>
    <fill>
      <patternFill patternType="solid">
        <fgColor rgb="FFFFF5B7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rgb="FFB4E2DD"/>
        <bgColor rgb="FF99FF66"/>
      </patternFill>
    </fill>
    <fill>
      <patternFill patternType="solid">
        <fgColor rgb="FFB4E2DD"/>
        <bgColor rgb="FF99CCFF"/>
      </patternFill>
    </fill>
    <fill>
      <patternFill patternType="solid">
        <fgColor theme="0"/>
        <bgColor rgb="FFFFFFFF"/>
      </patternFill>
    </fill>
    <fill>
      <patternFill patternType="solid">
        <fgColor theme="2" tint="-0.14999847407452621"/>
        <bgColor rgb="FFFFFF99"/>
      </patternFill>
    </fill>
    <fill>
      <patternFill patternType="solid">
        <fgColor rgb="FFFFF5B7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2E317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B4E2DD"/>
        <bgColor rgb="FFFFFFFF"/>
      </patternFill>
    </fill>
    <fill>
      <patternFill patternType="solid">
        <fgColor rgb="FFB4E2DD"/>
        <bgColor indexed="64"/>
      </patternFill>
    </fill>
    <fill>
      <patternFill patternType="solid">
        <fgColor theme="0"/>
        <bgColor rgb="FFCCCCFF"/>
      </patternFill>
    </fill>
  </fills>
  <borders count="63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4" xfId="0" applyFont="1" applyFill="1" applyBorder="1" applyAlignment="1">
      <alignment horizontal="center" vertical="center" wrapText="1"/>
    </xf>
    <xf numFmtId="0" fontId="10" fillId="20" borderId="14" xfId="0" applyFont="1" applyFill="1" applyBorder="1"/>
    <xf numFmtId="0" fontId="11" fillId="21" borderId="14" xfId="0" applyFont="1" applyFill="1" applyBorder="1"/>
    <xf numFmtId="169" fontId="11" fillId="21" borderId="14" xfId="0" applyNumberFormat="1" applyFont="1" applyFill="1" applyBorder="1"/>
    <xf numFmtId="0" fontId="8" fillId="24" borderId="0" xfId="0" applyFont="1" applyFill="1"/>
    <xf numFmtId="0" fontId="7" fillId="0" borderId="0" xfId="0" applyFont="1" applyAlignment="1">
      <alignment wrapText="1"/>
    </xf>
    <xf numFmtId="0" fontId="7" fillId="0" borderId="0" xfId="0" applyFont="1"/>
    <xf numFmtId="0" fontId="0" fillId="10" borderId="0" xfId="0" applyFill="1" applyProtection="1">
      <protection locked="0"/>
    </xf>
    <xf numFmtId="0" fontId="8" fillId="1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16" borderId="4" xfId="0" applyFont="1" applyFill="1" applyBorder="1" applyProtection="1">
      <protection locked="0"/>
    </xf>
    <xf numFmtId="0" fontId="3" fillId="6" borderId="4" xfId="0" applyFont="1" applyFill="1" applyBorder="1" applyProtection="1">
      <protection locked="0"/>
    </xf>
    <xf numFmtId="0" fontId="3" fillId="10" borderId="0" xfId="0" applyFont="1" applyFill="1" applyAlignment="1" applyProtection="1">
      <alignment wrapText="1"/>
      <protection locked="0"/>
    </xf>
    <xf numFmtId="164" fontId="3" fillId="10" borderId="0" xfId="0" applyNumberFormat="1" applyFont="1" applyFill="1" applyAlignment="1" applyProtection="1">
      <alignment horizontal="center"/>
      <protection locked="0"/>
    </xf>
    <xf numFmtId="0" fontId="3" fillId="10" borderId="0" xfId="0" applyFont="1" applyFill="1" applyAlignment="1" applyProtection="1">
      <alignment horizontal="right"/>
      <protection locked="0"/>
    </xf>
    <xf numFmtId="9" fontId="3" fillId="10" borderId="0" xfId="0" applyNumberFormat="1" applyFont="1" applyFill="1" applyAlignment="1" applyProtection="1">
      <alignment horizontal="center"/>
      <protection locked="0"/>
    </xf>
    <xf numFmtId="0" fontId="6" fillId="6" borderId="4" xfId="0" applyFont="1" applyFill="1" applyBorder="1" applyProtection="1">
      <protection locked="0"/>
    </xf>
    <xf numFmtId="0" fontId="3" fillId="18" borderId="14" xfId="0" applyFont="1" applyFill="1" applyBorder="1" applyProtection="1">
      <protection locked="0"/>
    </xf>
    <xf numFmtId="0" fontId="4" fillId="25" borderId="4" xfId="0" applyFont="1" applyFill="1" applyBorder="1" applyProtection="1">
      <protection locked="0"/>
    </xf>
    <xf numFmtId="0" fontId="8" fillId="10" borderId="4" xfId="0" applyFont="1" applyFill="1" applyBorder="1" applyProtection="1">
      <protection locked="0"/>
    </xf>
    <xf numFmtId="0" fontId="0" fillId="10" borderId="4" xfId="0" applyFill="1" applyBorder="1" applyProtection="1">
      <protection locked="0"/>
    </xf>
    <xf numFmtId="0" fontId="3" fillId="6" borderId="40" xfId="0" applyFont="1" applyFill="1" applyBorder="1" applyAlignment="1" applyProtection="1">
      <alignment wrapText="1"/>
      <protection locked="0"/>
    </xf>
    <xf numFmtId="0" fontId="2" fillId="6" borderId="32" xfId="0" applyFont="1" applyFill="1" applyBorder="1" applyProtection="1">
      <protection locked="0"/>
    </xf>
    <xf numFmtId="0" fontId="7" fillId="10" borderId="4" xfId="0" applyFont="1" applyFill="1" applyBorder="1" applyProtection="1">
      <protection locked="0"/>
    </xf>
    <xf numFmtId="166" fontId="3" fillId="13" borderId="4" xfId="0" applyNumberFormat="1" applyFont="1" applyFill="1" applyBorder="1" applyProtection="1">
      <protection locked="0"/>
    </xf>
    <xf numFmtId="165" fontId="3" fillId="11" borderId="14" xfId="0" applyNumberFormat="1" applyFont="1" applyFill="1" applyBorder="1" applyProtection="1">
      <protection locked="0"/>
    </xf>
    <xf numFmtId="166" fontId="3" fillId="11" borderId="14" xfId="0" applyNumberFormat="1" applyFont="1" applyFill="1" applyBorder="1" applyProtection="1">
      <protection locked="0"/>
    </xf>
    <xf numFmtId="166" fontId="3" fillId="11" borderId="34" xfId="0" applyNumberFormat="1" applyFont="1" applyFill="1" applyBorder="1" applyProtection="1">
      <protection locked="0"/>
    </xf>
    <xf numFmtId="165" fontId="3" fillId="11" borderId="35" xfId="0" applyNumberFormat="1" applyFont="1" applyFill="1" applyBorder="1" applyProtection="1">
      <protection locked="0"/>
    </xf>
    <xf numFmtId="166" fontId="3" fillId="11" borderId="35" xfId="0" applyNumberFormat="1" applyFont="1" applyFill="1" applyBorder="1" applyProtection="1">
      <protection locked="0"/>
    </xf>
    <xf numFmtId="166" fontId="3" fillId="11" borderId="36" xfId="0" applyNumberFormat="1" applyFont="1" applyFill="1" applyBorder="1" applyProtection="1">
      <protection locked="0"/>
    </xf>
    <xf numFmtId="165" fontId="3" fillId="13" borderId="4" xfId="0" applyNumberFormat="1" applyFont="1" applyFill="1" applyBorder="1" applyProtection="1">
      <protection locked="0"/>
    </xf>
    <xf numFmtId="0" fontId="9" fillId="10" borderId="24" xfId="0" applyFont="1" applyFill="1" applyBorder="1" applyAlignment="1" applyProtection="1">
      <alignment vertical="center" wrapText="1"/>
      <protection locked="0"/>
    </xf>
    <xf numFmtId="0" fontId="3" fillId="11" borderId="56" xfId="0" applyFont="1" applyFill="1" applyBorder="1" applyProtection="1">
      <protection locked="0"/>
    </xf>
    <xf numFmtId="165" fontId="2" fillId="11" borderId="14" xfId="0" applyNumberFormat="1" applyFont="1" applyFill="1" applyBorder="1" applyAlignment="1" applyProtection="1">
      <alignment horizontal="center"/>
      <protection locked="0"/>
    </xf>
    <xf numFmtId="166" fontId="2" fillId="11" borderId="14" xfId="0" applyNumberFormat="1" applyFont="1" applyFill="1" applyBorder="1" applyAlignment="1" applyProtection="1">
      <alignment horizontal="center"/>
      <protection locked="0"/>
    </xf>
    <xf numFmtId="0" fontId="3" fillId="11" borderId="26" xfId="0" applyFont="1" applyFill="1" applyBorder="1" applyAlignment="1" applyProtection="1">
      <alignment wrapText="1"/>
      <protection locked="0"/>
    </xf>
    <xf numFmtId="0" fontId="3" fillId="11" borderId="57" xfId="0" applyFont="1" applyFill="1" applyBorder="1" applyAlignment="1" applyProtection="1">
      <alignment wrapText="1"/>
      <protection locked="0"/>
    </xf>
    <xf numFmtId="0" fontId="5" fillId="10" borderId="4" xfId="0" applyFont="1" applyFill="1" applyBorder="1" applyProtection="1">
      <protection locked="0"/>
    </xf>
    <xf numFmtId="0" fontId="3" fillId="11" borderId="58" xfId="0" applyFont="1" applyFill="1" applyBorder="1" applyProtection="1">
      <protection locked="0"/>
    </xf>
    <xf numFmtId="165" fontId="2" fillId="11" borderId="35" xfId="0" applyNumberFormat="1" applyFont="1" applyFill="1" applyBorder="1" applyAlignment="1" applyProtection="1">
      <alignment horizontal="center"/>
      <protection locked="0"/>
    </xf>
    <xf numFmtId="166" fontId="2" fillId="11" borderId="35" xfId="0" applyNumberFormat="1" applyFont="1" applyFill="1" applyBorder="1" applyAlignment="1" applyProtection="1">
      <alignment horizontal="center"/>
      <protection locked="0"/>
    </xf>
    <xf numFmtId="0" fontId="3" fillId="11" borderId="59" xfId="0" applyFont="1" applyFill="1" applyBorder="1" applyAlignment="1" applyProtection="1">
      <alignment wrapText="1"/>
      <protection locked="0"/>
    </xf>
    <xf numFmtId="0" fontId="3" fillId="11" borderId="60" xfId="0" applyFont="1" applyFill="1" applyBorder="1" applyAlignment="1" applyProtection="1">
      <alignment wrapText="1"/>
      <protection locked="0"/>
    </xf>
    <xf numFmtId="0" fontId="3" fillId="6" borderId="4" xfId="0" applyFont="1" applyFill="1" applyBorder="1" applyAlignment="1" applyProtection="1">
      <alignment wrapText="1"/>
      <protection locked="0"/>
    </xf>
    <xf numFmtId="0" fontId="3" fillId="7" borderId="30" xfId="0" applyFont="1" applyFill="1" applyBorder="1" applyAlignment="1">
      <alignment wrapText="1"/>
    </xf>
    <xf numFmtId="0" fontId="3" fillId="7" borderId="23" xfId="0" applyFont="1" applyFill="1" applyBorder="1" applyAlignment="1">
      <alignment wrapText="1"/>
    </xf>
    <xf numFmtId="0" fontId="3" fillId="7" borderId="53" xfId="0" applyFont="1" applyFill="1" applyBorder="1" applyAlignment="1">
      <alignment wrapText="1"/>
    </xf>
    <xf numFmtId="0" fontId="3" fillId="7" borderId="54" xfId="0" applyFont="1" applyFill="1" applyBorder="1" applyAlignment="1">
      <alignment wrapText="1"/>
    </xf>
    <xf numFmtId="0" fontId="3" fillId="7" borderId="55" xfId="0" applyFont="1" applyFill="1" applyBorder="1" applyAlignment="1">
      <alignment wrapText="1"/>
    </xf>
    <xf numFmtId="0" fontId="3" fillId="8" borderId="43" xfId="0" applyFont="1" applyFill="1" applyBorder="1" applyAlignment="1">
      <alignment wrapText="1"/>
    </xf>
    <xf numFmtId="0" fontId="3" fillId="8" borderId="44" xfId="0" applyFont="1" applyFill="1" applyBorder="1" applyAlignment="1">
      <alignment wrapText="1"/>
    </xf>
    <xf numFmtId="0" fontId="3" fillId="8" borderId="45" xfId="0" applyFont="1" applyFill="1" applyBorder="1" applyAlignment="1">
      <alignment wrapText="1"/>
    </xf>
    <xf numFmtId="0" fontId="3" fillId="8" borderId="53" xfId="0" applyFont="1" applyFill="1" applyBorder="1" applyAlignment="1">
      <alignment wrapText="1"/>
    </xf>
    <xf numFmtId="0" fontId="3" fillId="8" borderId="54" xfId="0" applyFont="1" applyFill="1" applyBorder="1" applyAlignment="1">
      <alignment wrapText="1"/>
    </xf>
    <xf numFmtId="0" fontId="3" fillId="8" borderId="45" xfId="0" applyFont="1" applyFill="1" applyBorder="1" applyAlignment="1">
      <alignment horizontal="left" wrapText="1"/>
    </xf>
    <xf numFmtId="0" fontId="2" fillId="19" borderId="29" xfId="0" applyFont="1" applyFill="1" applyBorder="1" applyAlignment="1">
      <alignment vertical="center"/>
    </xf>
    <xf numFmtId="0" fontId="2" fillId="19" borderId="27" xfId="0" applyFont="1" applyFill="1" applyBorder="1" applyAlignment="1">
      <alignment vertical="center"/>
    </xf>
    <xf numFmtId="0" fontId="0" fillId="0" borderId="14" xfId="0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170" fontId="3" fillId="6" borderId="14" xfId="0" applyNumberFormat="1" applyFont="1" applyFill="1" applyBorder="1"/>
    <xf numFmtId="0" fontId="3" fillId="15" borderId="41" xfId="0" applyFont="1" applyFill="1" applyBorder="1"/>
    <xf numFmtId="0" fontId="3" fillId="15" borderId="41" xfId="0" applyFont="1" applyFill="1" applyBorder="1" applyAlignment="1">
      <alignment vertical="center"/>
    </xf>
    <xf numFmtId="165" fontId="3" fillId="17" borderId="14" xfId="0" applyNumberFormat="1" applyFont="1" applyFill="1" applyBorder="1"/>
    <xf numFmtId="0" fontId="3" fillId="15" borderId="42" xfId="0" applyFont="1" applyFill="1" applyBorder="1" applyAlignment="1">
      <alignment vertical="center"/>
    </xf>
    <xf numFmtId="165" fontId="3" fillId="17" borderId="35" xfId="0" applyNumberFormat="1" applyFont="1" applyFill="1" applyBorder="1"/>
    <xf numFmtId="0" fontId="7" fillId="0" borderId="32" xfId="0" applyFont="1" applyBorder="1"/>
    <xf numFmtId="0" fontId="7" fillId="0" borderId="33" xfId="0" applyFont="1" applyBorder="1"/>
    <xf numFmtId="165" fontId="3" fillId="13" borderId="4" xfId="0" applyNumberFormat="1" applyFont="1" applyFill="1" applyBorder="1"/>
    <xf numFmtId="0" fontId="3" fillId="8" borderId="38" xfId="0" applyFont="1" applyFill="1" applyBorder="1"/>
    <xf numFmtId="0" fontId="3" fillId="8" borderId="29" xfId="0" applyFont="1" applyFill="1" applyBorder="1" applyAlignment="1">
      <alignment wrapText="1"/>
    </xf>
    <xf numFmtId="0" fontId="2" fillId="15" borderId="29" xfId="0" applyFont="1" applyFill="1" applyBorder="1" applyAlignment="1">
      <alignment wrapText="1"/>
    </xf>
    <xf numFmtId="0" fontId="2" fillId="15" borderId="41" xfId="0" applyFont="1" applyFill="1" applyBorder="1" applyAlignment="1">
      <alignment vertical="center" wrapText="1"/>
    </xf>
    <xf numFmtId="0" fontId="2" fillId="15" borderId="14" xfId="0" applyFont="1" applyFill="1" applyBorder="1" applyAlignment="1">
      <alignment vertical="center" wrapText="1"/>
    </xf>
    <xf numFmtId="0" fontId="2" fillId="15" borderId="14" xfId="0" applyFont="1" applyFill="1" applyBorder="1" applyAlignment="1">
      <alignment vertical="center"/>
    </xf>
    <xf numFmtId="0" fontId="2" fillId="15" borderId="34" xfId="0" applyFont="1" applyFill="1" applyBorder="1" applyAlignment="1">
      <alignment wrapText="1"/>
    </xf>
    <xf numFmtId="0" fontId="3" fillId="14" borderId="31" xfId="0" applyFont="1" applyFill="1" applyBorder="1" applyAlignment="1">
      <alignment wrapText="1"/>
    </xf>
    <xf numFmtId="0" fontId="3" fillId="14" borderId="13" xfId="0" applyFont="1" applyFill="1" applyBorder="1" applyAlignment="1">
      <alignment wrapText="1"/>
    </xf>
    <xf numFmtId="0" fontId="3" fillId="8" borderId="61" xfId="0" applyFont="1" applyFill="1" applyBorder="1" applyAlignment="1">
      <alignment wrapText="1"/>
    </xf>
    <xf numFmtId="0" fontId="3" fillId="8" borderId="55" xfId="0" applyFont="1" applyFill="1" applyBorder="1" applyAlignment="1">
      <alignment wrapText="1"/>
    </xf>
    <xf numFmtId="0" fontId="3" fillId="8" borderId="62" xfId="0" applyFont="1" applyFill="1" applyBorder="1" applyAlignment="1">
      <alignment wrapText="1"/>
    </xf>
    <xf numFmtId="165" fontId="3" fillId="13" borderId="14" xfId="0" applyNumberFormat="1" applyFont="1" applyFill="1" applyBorder="1" applyProtection="1">
      <protection locked="0" hidden="1"/>
    </xf>
    <xf numFmtId="166" fontId="3" fillId="13" borderId="14" xfId="0" applyNumberFormat="1" applyFont="1" applyFill="1" applyBorder="1" applyProtection="1">
      <protection locked="0" hidden="1"/>
    </xf>
    <xf numFmtId="166" fontId="3" fillId="13" borderId="34" xfId="0" applyNumberFormat="1" applyFont="1" applyFill="1" applyBorder="1" applyProtection="1">
      <protection locked="0" hidden="1"/>
    </xf>
    <xf numFmtId="165" fontId="3" fillId="13" borderId="14" xfId="0" applyNumberFormat="1" applyFont="1" applyFill="1" applyBorder="1" applyProtection="1">
      <protection hidden="1"/>
    </xf>
    <xf numFmtId="0" fontId="3" fillId="6" borderId="14" xfId="0" applyFont="1" applyFill="1" applyBorder="1" applyAlignment="1" applyProtection="1">
      <alignment wrapText="1"/>
      <protection hidden="1"/>
    </xf>
    <xf numFmtId="166" fontId="3" fillId="13" borderId="14" xfId="0" applyNumberFormat="1" applyFont="1" applyFill="1" applyBorder="1" applyAlignment="1" applyProtection="1">
      <alignment horizontal="left"/>
      <protection hidden="1"/>
    </xf>
    <xf numFmtId="166" fontId="3" fillId="13" borderId="35" xfId="0" applyNumberFormat="1" applyFont="1" applyFill="1" applyBorder="1" applyAlignment="1" applyProtection="1">
      <alignment horizontal="left"/>
      <protection hidden="1"/>
    </xf>
    <xf numFmtId="164" fontId="6" fillId="10" borderId="0" xfId="0" applyNumberFormat="1" applyFont="1" applyFill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0" fillId="12" borderId="14" xfId="0" applyFill="1" applyBorder="1" applyProtection="1">
      <protection locked="0"/>
    </xf>
    <xf numFmtId="0" fontId="3" fillId="6" borderId="14" xfId="0" applyFont="1" applyFill="1" applyBorder="1" applyAlignment="1" applyProtection="1">
      <alignment horizontal="center" wrapText="1"/>
      <protection locked="0"/>
    </xf>
    <xf numFmtId="0" fontId="4" fillId="7" borderId="1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3" fillId="6" borderId="14" xfId="0" applyFont="1" applyFill="1" applyBorder="1" applyAlignment="1" applyProtection="1">
      <alignment horizontal="center"/>
      <protection locked="0"/>
    </xf>
    <xf numFmtId="164" fontId="17" fillId="12" borderId="23" xfId="0" applyNumberFormat="1" applyFont="1" applyFill="1" applyBorder="1" applyAlignment="1" applyProtection="1">
      <alignment horizontal="center" vertical="center"/>
      <protection locked="0" hidden="1"/>
    </xf>
    <xf numFmtId="164" fontId="17" fillId="12" borderId="24" xfId="0" applyNumberFormat="1" applyFont="1" applyFill="1" applyBorder="1" applyAlignment="1" applyProtection="1">
      <alignment horizontal="center" vertical="center"/>
      <protection locked="0" hidden="1"/>
    </xf>
    <xf numFmtId="164" fontId="17" fillId="12" borderId="25" xfId="0" applyNumberFormat="1" applyFont="1" applyFill="1" applyBorder="1" applyAlignment="1" applyProtection="1">
      <alignment horizontal="center" vertical="center"/>
      <protection locked="0" hidden="1"/>
    </xf>
    <xf numFmtId="168" fontId="17" fillId="13" borderId="41" xfId="0" applyNumberFormat="1" applyFont="1" applyFill="1" applyBorder="1" applyAlignment="1" applyProtection="1">
      <alignment horizontal="center" vertical="center" wrapText="1"/>
      <protection hidden="1"/>
    </xf>
    <xf numFmtId="168" fontId="17" fillId="13" borderId="14" xfId="0" applyNumberFormat="1" applyFont="1" applyFill="1" applyBorder="1" applyAlignment="1" applyProtection="1">
      <alignment horizontal="center" vertical="center" wrapText="1"/>
      <protection hidden="1"/>
    </xf>
    <xf numFmtId="168" fontId="17" fillId="13" borderId="34" xfId="0" applyNumberFormat="1" applyFont="1" applyFill="1" applyBorder="1" applyAlignment="1" applyProtection="1">
      <alignment horizontal="center" vertical="center" wrapText="1"/>
      <protection hidden="1"/>
    </xf>
    <xf numFmtId="0" fontId="8" fillId="24" borderId="15" xfId="0" applyFont="1" applyFill="1" applyBorder="1" applyAlignment="1">
      <alignment horizontal="center"/>
    </xf>
    <xf numFmtId="0" fontId="8" fillId="24" borderId="16" xfId="0" applyFont="1" applyFill="1" applyBorder="1" applyAlignment="1">
      <alignment horizontal="center"/>
    </xf>
    <xf numFmtId="0" fontId="8" fillId="24" borderId="17" xfId="0" applyFont="1" applyFill="1" applyBorder="1" applyAlignment="1">
      <alignment horizontal="center"/>
    </xf>
    <xf numFmtId="0" fontId="9" fillId="10" borderId="24" xfId="0" applyFont="1" applyFill="1" applyBorder="1" applyAlignment="1">
      <alignment horizontal="left" vertical="center" wrapText="1"/>
    </xf>
    <xf numFmtId="167" fontId="17" fillId="13" borderId="51" xfId="0" applyNumberFormat="1" applyFont="1" applyFill="1" applyBorder="1" applyAlignment="1" applyProtection="1">
      <alignment horizontal="center" vertical="center" wrapText="1"/>
      <protection hidden="1"/>
    </xf>
    <xf numFmtId="167" fontId="17" fillId="13" borderId="28" xfId="0" applyNumberFormat="1" applyFont="1" applyFill="1" applyBorder="1" applyAlignment="1" applyProtection="1">
      <alignment horizontal="center" vertical="center" wrapText="1"/>
      <protection hidden="1"/>
    </xf>
    <xf numFmtId="167" fontId="17" fillId="13" borderId="47" xfId="0" applyNumberFormat="1" applyFont="1" applyFill="1" applyBorder="1" applyAlignment="1" applyProtection="1">
      <alignment horizontal="center" vertical="center" wrapText="1"/>
      <protection hidden="1"/>
    </xf>
    <xf numFmtId="168" fontId="17" fillId="11" borderId="41" xfId="0" applyNumberFormat="1" applyFont="1" applyFill="1" applyBorder="1" applyAlignment="1" applyProtection="1">
      <alignment horizontal="center" vertical="center" wrapText="1"/>
      <protection locked="0"/>
    </xf>
    <xf numFmtId="168" fontId="17" fillId="11" borderId="14" xfId="0" applyNumberFormat="1" applyFont="1" applyFill="1" applyBorder="1" applyAlignment="1" applyProtection="1">
      <alignment horizontal="center" vertical="center" wrapText="1"/>
      <protection locked="0"/>
    </xf>
    <xf numFmtId="168" fontId="17" fillId="11" borderId="34" xfId="0" applyNumberFormat="1" applyFont="1" applyFill="1" applyBorder="1" applyAlignment="1" applyProtection="1">
      <alignment horizontal="center" vertical="center" wrapText="1"/>
      <protection locked="0"/>
    </xf>
    <xf numFmtId="168" fontId="17" fillId="13" borderId="51" xfId="0" applyNumberFormat="1" applyFont="1" applyFill="1" applyBorder="1" applyAlignment="1" applyProtection="1">
      <alignment horizontal="center" vertical="center" wrapText="1"/>
      <protection hidden="1"/>
    </xf>
    <xf numFmtId="168" fontId="17" fillId="13" borderId="28" xfId="0" applyNumberFormat="1" applyFont="1" applyFill="1" applyBorder="1" applyAlignment="1" applyProtection="1">
      <alignment horizontal="center" vertical="center" wrapText="1"/>
      <protection hidden="1"/>
    </xf>
    <xf numFmtId="168" fontId="17" fillId="13" borderId="47" xfId="0" applyNumberFormat="1" applyFont="1" applyFill="1" applyBorder="1" applyAlignment="1" applyProtection="1">
      <alignment horizontal="center" vertical="center" wrapText="1"/>
      <protection hidden="1"/>
    </xf>
    <xf numFmtId="0" fontId="17" fillId="11" borderId="51" xfId="0" applyFont="1" applyFill="1" applyBorder="1" applyAlignment="1" applyProtection="1">
      <alignment horizontal="center" wrapText="1"/>
      <protection locked="0" hidden="1"/>
    </xf>
    <xf numFmtId="0" fontId="17" fillId="11" borderId="28" xfId="0" applyFont="1" applyFill="1" applyBorder="1" applyAlignment="1" applyProtection="1">
      <alignment horizontal="center" wrapText="1"/>
      <protection locked="0" hidden="1"/>
    </xf>
    <xf numFmtId="0" fontId="17" fillId="11" borderId="47" xfId="0" applyFont="1" applyFill="1" applyBorder="1" applyAlignment="1" applyProtection="1">
      <alignment horizontal="center" wrapText="1"/>
      <protection locked="0" hidden="1"/>
    </xf>
    <xf numFmtId="0" fontId="17" fillId="18" borderId="18" xfId="0" applyFont="1" applyFill="1" applyBorder="1" applyAlignment="1" applyProtection="1">
      <alignment horizontal="center" vertical="center" wrapText="1"/>
      <protection locked="0"/>
    </xf>
    <xf numFmtId="0" fontId="17" fillId="18" borderId="19" xfId="0" applyFont="1" applyFill="1" applyBorder="1" applyAlignment="1" applyProtection="1">
      <alignment horizontal="center" vertical="center" wrapText="1"/>
      <protection locked="0"/>
    </xf>
    <xf numFmtId="0" fontId="17" fillId="18" borderId="20" xfId="0" applyFont="1" applyFill="1" applyBorder="1" applyAlignment="1" applyProtection="1">
      <alignment horizontal="center" vertical="center" wrapText="1"/>
      <protection locked="0"/>
    </xf>
    <xf numFmtId="0" fontId="17" fillId="18" borderId="21" xfId="0" applyFont="1" applyFill="1" applyBorder="1" applyAlignment="1" applyProtection="1">
      <alignment horizontal="center" vertical="center" wrapText="1"/>
      <protection locked="0"/>
    </xf>
    <xf numFmtId="0" fontId="17" fillId="18" borderId="4" xfId="0" applyFont="1" applyFill="1" applyBorder="1" applyAlignment="1" applyProtection="1">
      <alignment horizontal="center" vertical="center" wrapText="1"/>
      <protection locked="0"/>
    </xf>
    <xf numFmtId="0" fontId="17" fillId="18" borderId="22" xfId="0" applyFont="1" applyFill="1" applyBorder="1" applyAlignment="1" applyProtection="1">
      <alignment horizontal="center" vertical="center" wrapText="1"/>
      <protection locked="0"/>
    </xf>
    <xf numFmtId="0" fontId="17" fillId="18" borderId="23" xfId="0" applyFont="1" applyFill="1" applyBorder="1" applyAlignment="1" applyProtection="1">
      <alignment horizontal="center" vertical="center" wrapText="1"/>
      <protection locked="0"/>
    </xf>
    <xf numFmtId="0" fontId="17" fillId="18" borderId="24" xfId="0" applyFont="1" applyFill="1" applyBorder="1" applyAlignment="1" applyProtection="1">
      <alignment horizontal="center" vertical="center" wrapText="1"/>
      <protection locked="0"/>
    </xf>
    <xf numFmtId="0" fontId="17" fillId="18" borderId="25" xfId="0" applyFont="1" applyFill="1" applyBorder="1" applyAlignment="1" applyProtection="1">
      <alignment horizontal="center" vertical="center" wrapText="1"/>
      <protection locked="0"/>
    </xf>
    <xf numFmtId="0" fontId="4" fillId="7" borderId="15" xfId="0" applyFont="1" applyFill="1" applyBorder="1" applyAlignment="1" applyProtection="1">
      <alignment horizontal="center"/>
      <protection locked="0"/>
    </xf>
    <xf numFmtId="0" fontId="4" fillId="7" borderId="16" xfId="0" applyFont="1" applyFill="1" applyBorder="1" applyAlignment="1" applyProtection="1">
      <alignment horizontal="center"/>
      <protection locked="0"/>
    </xf>
    <xf numFmtId="0" fontId="4" fillId="7" borderId="17" xfId="0" applyFont="1" applyFill="1" applyBorder="1" applyAlignment="1" applyProtection="1">
      <alignment horizontal="center"/>
      <protection locked="0"/>
    </xf>
    <xf numFmtId="0" fontId="4" fillId="7" borderId="1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15" fillId="11" borderId="40" xfId="0" applyFont="1" applyFill="1" applyBorder="1" applyAlignment="1" applyProtection="1">
      <alignment horizontal="center" wrapText="1"/>
      <protection locked="0"/>
    </xf>
    <xf numFmtId="0" fontId="15" fillId="11" borderId="32" xfId="0" applyFont="1" applyFill="1" applyBorder="1" applyAlignment="1" applyProtection="1">
      <alignment horizontal="center" wrapText="1"/>
      <protection locked="0"/>
    </xf>
    <xf numFmtId="0" fontId="15" fillId="11" borderId="33" xfId="0" applyFont="1" applyFill="1" applyBorder="1" applyAlignment="1" applyProtection="1">
      <alignment horizontal="center" wrapText="1"/>
      <protection locked="0"/>
    </xf>
    <xf numFmtId="0" fontId="15" fillId="11" borderId="41" xfId="0" applyFont="1" applyFill="1" applyBorder="1" applyAlignment="1" applyProtection="1">
      <alignment horizontal="center" vertical="center" wrapText="1"/>
      <protection locked="0"/>
    </xf>
    <xf numFmtId="0" fontId="15" fillId="11" borderId="14" xfId="0" applyFont="1" applyFill="1" applyBorder="1" applyAlignment="1" applyProtection="1">
      <alignment horizontal="center" vertical="center" wrapText="1"/>
      <protection locked="0"/>
    </xf>
    <xf numFmtId="0" fontId="15" fillId="11" borderId="34" xfId="0" applyFont="1" applyFill="1" applyBorder="1" applyAlignment="1" applyProtection="1">
      <alignment horizontal="center" vertical="center" wrapText="1"/>
      <protection locked="0"/>
    </xf>
    <xf numFmtId="0" fontId="4" fillId="8" borderId="15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4" fillId="8" borderId="20" xfId="0" applyFont="1" applyFill="1" applyBorder="1" applyAlignment="1">
      <alignment horizontal="center"/>
    </xf>
    <xf numFmtId="167" fontId="17" fillId="13" borderId="40" xfId="0" applyNumberFormat="1" applyFont="1" applyFill="1" applyBorder="1" applyAlignment="1" applyProtection="1">
      <alignment horizontal="center" vertical="center" wrapText="1"/>
      <protection hidden="1"/>
    </xf>
    <xf numFmtId="167" fontId="17" fillId="13" borderId="32" xfId="0" applyNumberFormat="1" applyFont="1" applyFill="1" applyBorder="1" applyAlignment="1" applyProtection="1">
      <alignment horizontal="center" vertical="center" wrapText="1"/>
      <protection hidden="1"/>
    </xf>
    <xf numFmtId="167" fontId="17" fillId="13" borderId="33" xfId="0" applyNumberFormat="1" applyFont="1" applyFill="1" applyBorder="1" applyAlignment="1" applyProtection="1">
      <alignment horizontal="center" vertical="center" wrapText="1"/>
      <protection hidden="1"/>
    </xf>
    <xf numFmtId="0" fontId="17" fillId="11" borderId="41" xfId="0" applyFont="1" applyFill="1" applyBorder="1" applyAlignment="1" applyProtection="1">
      <alignment horizontal="center" vertical="center" wrapText="1"/>
      <protection locked="0"/>
    </xf>
    <xf numFmtId="0" fontId="17" fillId="11" borderId="14" xfId="0" applyFont="1" applyFill="1" applyBorder="1" applyAlignment="1" applyProtection="1">
      <alignment horizontal="center" vertical="center" wrapText="1"/>
      <protection locked="0"/>
    </xf>
    <xf numFmtId="0" fontId="17" fillId="11" borderId="34" xfId="0" applyFont="1" applyFill="1" applyBorder="1" applyAlignment="1" applyProtection="1">
      <alignment horizontal="center" vertical="center" wrapText="1"/>
      <protection locked="0"/>
    </xf>
    <xf numFmtId="165" fontId="17" fillId="13" borderId="41" xfId="0" applyNumberFormat="1" applyFont="1" applyFill="1" applyBorder="1" applyAlignment="1" applyProtection="1">
      <alignment horizontal="center" vertical="center" wrapText="1"/>
      <protection hidden="1"/>
    </xf>
    <xf numFmtId="165" fontId="17" fillId="13" borderId="14" xfId="0" applyNumberFormat="1" applyFont="1" applyFill="1" applyBorder="1" applyAlignment="1" applyProtection="1">
      <alignment horizontal="center" vertical="center" wrapText="1"/>
      <protection hidden="1"/>
    </xf>
    <xf numFmtId="165" fontId="17" fillId="13" borderId="34" xfId="0" applyNumberFormat="1" applyFont="1" applyFill="1" applyBorder="1" applyAlignment="1" applyProtection="1">
      <alignment horizontal="center" vertical="center" wrapText="1"/>
      <protection hidden="1"/>
    </xf>
    <xf numFmtId="0" fontId="17" fillId="11" borderId="52" xfId="0" applyFont="1" applyFill="1" applyBorder="1" applyAlignment="1" applyProtection="1">
      <alignment horizontal="center" wrapText="1"/>
      <protection locked="0" hidden="1"/>
    </xf>
    <xf numFmtId="0" fontId="17" fillId="11" borderId="48" xfId="0" applyFont="1" applyFill="1" applyBorder="1" applyAlignment="1" applyProtection="1">
      <alignment horizontal="center" wrapText="1"/>
      <protection locked="0" hidden="1"/>
    </xf>
    <xf numFmtId="0" fontId="17" fillId="11" borderId="49" xfId="0" applyFont="1" applyFill="1" applyBorder="1" applyAlignment="1" applyProtection="1">
      <alignment horizontal="center" wrapText="1"/>
      <protection locked="0" hidden="1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17" fillId="11" borderId="50" xfId="0" applyFont="1" applyFill="1" applyBorder="1" applyAlignment="1" applyProtection="1">
      <alignment horizontal="center" wrapText="1"/>
      <protection locked="0" hidden="1"/>
    </xf>
    <xf numFmtId="0" fontId="17" fillId="11" borderId="39" xfId="0" applyFont="1" applyFill="1" applyBorder="1" applyAlignment="1" applyProtection="1">
      <alignment horizontal="center" wrapText="1"/>
      <protection locked="0" hidden="1"/>
    </xf>
    <xf numFmtId="0" fontId="17" fillId="11" borderId="46" xfId="0" applyFont="1" applyFill="1" applyBorder="1" applyAlignment="1" applyProtection="1">
      <alignment horizontal="center" wrapText="1"/>
      <protection locked="0" hidden="1"/>
    </xf>
    <xf numFmtId="0" fontId="4" fillId="8" borderId="21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12" fillId="16" borderId="4" xfId="0" applyFont="1" applyFill="1" applyBorder="1" applyAlignment="1" applyProtection="1">
      <alignment horizontal="center" wrapText="1"/>
      <protection locked="0"/>
    </xf>
    <xf numFmtId="0" fontId="3" fillId="23" borderId="15" xfId="0" applyFont="1" applyFill="1" applyBorder="1" applyAlignment="1">
      <alignment horizontal="center" wrapText="1"/>
    </xf>
    <xf numFmtId="0" fontId="3" fillId="23" borderId="17" xfId="0" applyFont="1" applyFill="1" applyBorder="1" applyAlignment="1">
      <alignment horizontal="center" wrapText="1"/>
    </xf>
    <xf numFmtId="0" fontId="4" fillId="8" borderId="16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/>
    </xf>
    <xf numFmtId="0" fontId="13" fillId="6" borderId="4" xfId="0" applyFont="1" applyFill="1" applyBorder="1" applyAlignment="1" applyProtection="1">
      <alignment horizontal="center" vertical="center" wrapText="1"/>
      <protection locked="0"/>
    </xf>
    <xf numFmtId="0" fontId="17" fillId="11" borderId="21" xfId="0" applyFont="1" applyFill="1" applyBorder="1" applyAlignment="1" applyProtection="1">
      <alignment horizontal="center" vertical="center" wrapText="1"/>
      <protection locked="0" hidden="1"/>
    </xf>
    <xf numFmtId="0" fontId="17" fillId="11" borderId="4" xfId="0" applyFont="1" applyFill="1" applyBorder="1" applyAlignment="1" applyProtection="1">
      <alignment horizontal="center" vertical="center" wrapText="1"/>
      <protection locked="0" hidden="1"/>
    </xf>
    <xf numFmtId="0" fontId="17" fillId="11" borderId="22" xfId="0" applyFont="1" applyFill="1" applyBorder="1" applyAlignment="1" applyProtection="1">
      <alignment horizontal="center" vertical="center" wrapText="1"/>
      <protection locked="0" hidden="1"/>
    </xf>
    <xf numFmtId="164" fontId="17" fillId="12" borderId="51" xfId="0" applyNumberFormat="1" applyFont="1" applyFill="1" applyBorder="1" applyAlignment="1" applyProtection="1">
      <alignment horizontal="center"/>
      <protection locked="0" hidden="1"/>
    </xf>
    <xf numFmtId="164" fontId="17" fillId="12" borderId="28" xfId="0" applyNumberFormat="1" applyFont="1" applyFill="1" applyBorder="1" applyAlignment="1" applyProtection="1">
      <alignment horizontal="center"/>
      <protection locked="0" hidden="1"/>
    </xf>
    <xf numFmtId="164" fontId="17" fillId="12" borderId="47" xfId="0" applyNumberFormat="1" applyFont="1" applyFill="1" applyBorder="1" applyAlignment="1" applyProtection="1">
      <alignment horizontal="center"/>
      <protection locked="0" hidden="1"/>
    </xf>
    <xf numFmtId="0" fontId="17" fillId="11" borderId="18" xfId="0" applyFont="1" applyFill="1" applyBorder="1" applyAlignment="1" applyProtection="1">
      <alignment horizontal="center" vertical="center" wrapText="1"/>
      <protection locked="0" hidden="1"/>
    </xf>
    <xf numFmtId="0" fontId="17" fillId="11" borderId="19" xfId="0" applyFont="1" applyFill="1" applyBorder="1" applyAlignment="1" applyProtection="1">
      <alignment horizontal="center" vertical="center" wrapText="1"/>
      <protection locked="0" hidden="1"/>
    </xf>
    <xf numFmtId="0" fontId="17" fillId="11" borderId="20" xfId="0" applyFont="1" applyFill="1" applyBorder="1" applyAlignment="1" applyProtection="1">
      <alignment horizontal="center" vertical="center" wrapText="1"/>
      <protection locked="0" hidden="1"/>
    </xf>
    <xf numFmtId="0" fontId="18" fillId="11" borderId="21" xfId="0" applyFont="1" applyFill="1" applyBorder="1" applyAlignment="1" applyProtection="1">
      <alignment horizontal="center" vertical="center" wrapText="1"/>
      <protection locked="0" hidden="1"/>
    </xf>
    <xf numFmtId="0" fontId="18" fillId="11" borderId="4" xfId="0" applyFont="1" applyFill="1" applyBorder="1" applyAlignment="1" applyProtection="1">
      <alignment horizontal="center" vertical="center" wrapText="1"/>
      <protection locked="0" hidden="1"/>
    </xf>
    <xf numFmtId="0" fontId="18" fillId="11" borderId="22" xfId="0" applyFont="1" applyFill="1" applyBorder="1" applyAlignment="1" applyProtection="1">
      <alignment horizontal="center" vertical="center" wrapText="1"/>
      <protection locked="0" hidden="1"/>
    </xf>
    <xf numFmtId="164" fontId="17" fillId="12" borderId="21" xfId="0" applyNumberFormat="1" applyFont="1" applyFill="1" applyBorder="1" applyAlignment="1" applyProtection="1">
      <alignment horizontal="center" vertical="center"/>
      <protection locked="0" hidden="1"/>
    </xf>
    <xf numFmtId="164" fontId="17" fillId="12" borderId="4" xfId="0" applyNumberFormat="1" applyFont="1" applyFill="1" applyBorder="1" applyAlignment="1" applyProtection="1">
      <alignment horizontal="center" vertical="center"/>
      <protection locked="0" hidden="1"/>
    </xf>
    <xf numFmtId="164" fontId="17" fillId="12" borderId="22" xfId="0" applyNumberFormat="1" applyFont="1" applyFill="1" applyBorder="1" applyAlignment="1" applyProtection="1">
      <alignment horizontal="center" vertical="center"/>
      <protection locked="0" hidden="1"/>
    </xf>
    <xf numFmtId="0" fontId="3" fillId="22" borderId="4" xfId="0" applyFont="1" applyFill="1" applyBorder="1" applyAlignment="1">
      <alignment horizontal="center"/>
    </xf>
    <xf numFmtId="0" fontId="3" fillId="0" borderId="4" xfId="0" applyFont="1" applyBorder="1" applyAlignment="1" applyProtection="1">
      <alignment horizontal="center" wrapText="1"/>
      <protection locked="0"/>
    </xf>
    <xf numFmtId="168" fontId="17" fillId="11" borderId="52" xfId="0" applyNumberFormat="1" applyFont="1" applyFill="1" applyBorder="1" applyAlignment="1" applyProtection="1">
      <alignment horizontal="center" vertical="center" wrapText="1"/>
      <protection locked="0"/>
    </xf>
    <xf numFmtId="168" fontId="17" fillId="11" borderId="48" xfId="0" applyNumberFormat="1" applyFont="1" applyFill="1" applyBorder="1" applyAlignment="1" applyProtection="1">
      <alignment horizontal="center" vertical="center" wrapText="1"/>
      <protection locked="0"/>
    </xf>
    <xf numFmtId="168" fontId="17" fillId="11" borderId="49" xfId="0" applyNumberFormat="1" applyFont="1" applyFill="1" applyBorder="1" applyAlignment="1" applyProtection="1">
      <alignment horizontal="center" vertical="center" wrapText="1"/>
      <protection locked="0"/>
    </xf>
    <xf numFmtId="0" fontId="17" fillId="18" borderId="21" xfId="0" applyFont="1" applyFill="1" applyBorder="1" applyAlignment="1" applyProtection="1">
      <alignment horizontal="center" vertical="center"/>
      <protection locked="0" hidden="1"/>
    </xf>
    <xf numFmtId="0" fontId="17" fillId="18" borderId="4" xfId="0" applyFont="1" applyFill="1" applyBorder="1" applyAlignment="1" applyProtection="1">
      <alignment horizontal="center" vertical="center"/>
      <protection locked="0" hidden="1"/>
    </xf>
    <xf numFmtId="0" fontId="17" fillId="18" borderId="22" xfId="0" applyFont="1" applyFill="1" applyBorder="1" applyAlignment="1" applyProtection="1">
      <alignment horizontal="center" vertical="center"/>
      <protection locked="0" hidden="1"/>
    </xf>
    <xf numFmtId="164" fontId="18" fillId="12" borderId="21" xfId="0" applyNumberFormat="1" applyFont="1" applyFill="1" applyBorder="1" applyAlignment="1" applyProtection="1">
      <alignment horizontal="center" vertical="center"/>
      <protection locked="0" hidden="1"/>
    </xf>
    <xf numFmtId="164" fontId="18" fillId="12" borderId="4" xfId="0" applyNumberFormat="1" applyFont="1" applyFill="1" applyBorder="1" applyAlignment="1" applyProtection="1">
      <alignment horizontal="center" vertical="center"/>
      <protection locked="0" hidden="1"/>
    </xf>
    <xf numFmtId="164" fontId="18" fillId="12" borderId="22" xfId="0" applyNumberFormat="1" applyFont="1" applyFill="1" applyBorder="1" applyAlignment="1" applyProtection="1">
      <alignment horizontal="center" vertical="center"/>
      <protection locked="0" hidden="1"/>
    </xf>
    <xf numFmtId="0" fontId="8" fillId="24" borderId="0" xfId="0" applyFont="1" applyFill="1" applyAlignment="1">
      <alignment horizontal="center"/>
    </xf>
    <xf numFmtId="0" fontId="12" fillId="6" borderId="4" xfId="0" applyFont="1" applyFill="1" applyBorder="1" applyAlignment="1">
      <alignment horizontal="center" wrapText="1"/>
    </xf>
    <xf numFmtId="0" fontId="12" fillId="6" borderId="37" xfId="0" applyFont="1" applyFill="1" applyBorder="1" applyAlignment="1">
      <alignment horizontal="center" wrapText="1"/>
    </xf>
    <xf numFmtId="0" fontId="8" fillId="10" borderId="21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3"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 patternType="none"/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5B7"/>
      <color rgb="FF3F9F94"/>
      <color rgb="FFB4E2DD"/>
      <color rgb="FF78CAC0"/>
      <color rgb="FFFFDC00"/>
      <color rgb="FFFFFFFF"/>
      <color rgb="FFFFEF8F"/>
      <color rgb="FFE1F3F1"/>
      <color rgb="FF7BCB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173934</xdr:rowOff>
    </xdr:from>
    <xdr:to>
      <xdr:col>7</xdr:col>
      <xdr:colOff>304800</xdr:colOff>
      <xdr:row>8</xdr:row>
      <xdr:rowOff>133350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587DF33E-206F-8B8A-A583-26E86CBAF411}"/>
            </a:ext>
          </a:extLst>
        </xdr:cNvPr>
        <xdr:cNvSpPr>
          <a:spLocks noChangeAspect="1" noChangeArrowheads="1"/>
        </xdr:cNvSpPr>
      </xdr:nvSpPr>
      <xdr:spPr bwMode="auto">
        <a:xfrm>
          <a:off x="8671891" y="1979543"/>
          <a:ext cx="304800" cy="307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830577</xdr:colOff>
      <xdr:row>33</xdr:row>
      <xdr:rowOff>77050</xdr:rowOff>
    </xdr:from>
    <xdr:to>
      <xdr:col>12</xdr:col>
      <xdr:colOff>87934</xdr:colOff>
      <xdr:row>44</xdr:row>
      <xdr:rowOff>45124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A7D3E9C-8C50-4074-1A06-35261208F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81"/>
        <a:stretch>
          <a:fillRect/>
        </a:stretch>
      </xdr:blipFill>
      <xdr:spPr>
        <a:xfrm>
          <a:off x="10396990" y="7407159"/>
          <a:ext cx="4809880" cy="2864365"/>
        </a:xfrm>
        <a:prstGeom prst="rect">
          <a:avLst/>
        </a:prstGeom>
      </xdr:spPr>
    </xdr:pic>
    <xdr:clientData/>
  </xdr:twoCellAnchor>
  <xdr:twoCellAnchor>
    <xdr:from>
      <xdr:col>0</xdr:col>
      <xdr:colOff>962025</xdr:colOff>
      <xdr:row>155</xdr:row>
      <xdr:rowOff>85725</xdr:rowOff>
    </xdr:from>
    <xdr:to>
      <xdr:col>2</xdr:col>
      <xdr:colOff>31640</xdr:colOff>
      <xdr:row>167</xdr:row>
      <xdr:rowOff>109579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24100A8-27CF-6875-4B16-28BBEB3A45BC}"/>
            </a:ext>
          </a:extLst>
        </xdr:cNvPr>
        <xdr:cNvSpPr/>
      </xdr:nvSpPr>
      <xdr:spPr>
        <a:xfrm>
          <a:off x="962025" y="33318450"/>
          <a:ext cx="2679590" cy="1852654"/>
        </a:xfrm>
        <a:prstGeom prst="rect">
          <a:avLst/>
        </a:prstGeom>
        <a:solidFill>
          <a:srgbClr val="3F9F9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/>
            <a:t>Photo 1</a:t>
          </a:r>
        </a:p>
      </xdr:txBody>
    </xdr:sp>
    <xdr:clientData/>
  </xdr:twoCellAnchor>
  <xdr:twoCellAnchor>
    <xdr:from>
      <xdr:col>4</xdr:col>
      <xdr:colOff>28575</xdr:colOff>
      <xdr:row>155</xdr:row>
      <xdr:rowOff>76200</xdr:rowOff>
    </xdr:from>
    <xdr:to>
      <xdr:col>6</xdr:col>
      <xdr:colOff>955565</xdr:colOff>
      <xdr:row>167</xdr:row>
      <xdr:rowOff>100054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5B1C903-324C-403B-9F7B-3A2AFBEDD360}"/>
            </a:ext>
          </a:extLst>
        </xdr:cNvPr>
        <xdr:cNvSpPr/>
      </xdr:nvSpPr>
      <xdr:spPr>
        <a:xfrm>
          <a:off x="5467350" y="33308925"/>
          <a:ext cx="2679590" cy="1852654"/>
        </a:xfrm>
        <a:prstGeom prst="rect">
          <a:avLst/>
        </a:prstGeom>
        <a:solidFill>
          <a:srgbClr val="3F9F9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/>
            <a:t>Photo 2</a:t>
          </a:r>
        </a:p>
      </xdr:txBody>
    </xdr:sp>
    <xdr:clientData/>
  </xdr:twoCellAnchor>
  <xdr:twoCellAnchor>
    <xdr:from>
      <xdr:col>4</xdr:col>
      <xdr:colOff>76200</xdr:colOff>
      <xdr:row>171</xdr:row>
      <xdr:rowOff>114300</xdr:rowOff>
    </xdr:from>
    <xdr:to>
      <xdr:col>6</xdr:col>
      <xdr:colOff>1003190</xdr:colOff>
      <xdr:row>183</xdr:row>
      <xdr:rowOff>138154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0F6841A-88AB-46B5-8DA1-003CE39245D7}"/>
            </a:ext>
          </a:extLst>
        </xdr:cNvPr>
        <xdr:cNvSpPr/>
      </xdr:nvSpPr>
      <xdr:spPr>
        <a:xfrm>
          <a:off x="5514975" y="35785425"/>
          <a:ext cx="2679590" cy="1852654"/>
        </a:xfrm>
        <a:prstGeom prst="rect">
          <a:avLst/>
        </a:prstGeom>
        <a:solidFill>
          <a:srgbClr val="3F9F9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/>
            <a:t>Photo 4</a:t>
          </a:r>
        </a:p>
      </xdr:txBody>
    </xdr:sp>
    <xdr:clientData/>
  </xdr:twoCellAnchor>
  <xdr:twoCellAnchor>
    <xdr:from>
      <xdr:col>0</xdr:col>
      <xdr:colOff>952500</xdr:colOff>
      <xdr:row>172</xdr:row>
      <xdr:rowOff>28575</xdr:rowOff>
    </xdr:from>
    <xdr:to>
      <xdr:col>2</xdr:col>
      <xdr:colOff>22115</xdr:colOff>
      <xdr:row>184</xdr:row>
      <xdr:rowOff>52429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0F3BA71-C3D2-43FA-B669-44E8B6CD0504}"/>
            </a:ext>
          </a:extLst>
        </xdr:cNvPr>
        <xdr:cNvSpPr/>
      </xdr:nvSpPr>
      <xdr:spPr>
        <a:xfrm>
          <a:off x="952500" y="35852100"/>
          <a:ext cx="2679590" cy="1852654"/>
        </a:xfrm>
        <a:prstGeom prst="rect">
          <a:avLst/>
        </a:prstGeom>
        <a:solidFill>
          <a:srgbClr val="3F9F9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/>
            <a:t>Photo 3</a:t>
          </a:r>
        </a:p>
      </xdr:txBody>
    </xdr:sp>
    <xdr:clientData/>
  </xdr:twoCellAnchor>
  <xdr:twoCellAnchor>
    <xdr:from>
      <xdr:col>0</xdr:col>
      <xdr:colOff>952500</xdr:colOff>
      <xdr:row>188</xdr:row>
      <xdr:rowOff>28575</xdr:rowOff>
    </xdr:from>
    <xdr:to>
      <xdr:col>2</xdr:col>
      <xdr:colOff>22115</xdr:colOff>
      <xdr:row>200</xdr:row>
      <xdr:rowOff>52429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D3956BC-85E3-4264-82E0-1E3F39EB39F4}"/>
            </a:ext>
          </a:extLst>
        </xdr:cNvPr>
        <xdr:cNvSpPr/>
      </xdr:nvSpPr>
      <xdr:spPr>
        <a:xfrm>
          <a:off x="952500" y="35852100"/>
          <a:ext cx="2679590" cy="1852654"/>
        </a:xfrm>
        <a:prstGeom prst="rect">
          <a:avLst/>
        </a:prstGeom>
        <a:solidFill>
          <a:srgbClr val="3F9F9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/>
            <a:t>Photo 5</a:t>
          </a:r>
        </a:p>
      </xdr:txBody>
    </xdr:sp>
    <xdr:clientData/>
  </xdr:twoCellAnchor>
  <xdr:twoCellAnchor>
    <xdr:from>
      <xdr:col>4</xdr:col>
      <xdr:colOff>76200</xdr:colOff>
      <xdr:row>187</xdr:row>
      <xdr:rowOff>114300</xdr:rowOff>
    </xdr:from>
    <xdr:to>
      <xdr:col>6</xdr:col>
      <xdr:colOff>1003190</xdr:colOff>
      <xdr:row>199</xdr:row>
      <xdr:rowOff>138154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0A1A0FA-0AC5-4F3F-B6EC-07C410CC22CA}"/>
            </a:ext>
          </a:extLst>
        </xdr:cNvPr>
        <xdr:cNvSpPr/>
      </xdr:nvSpPr>
      <xdr:spPr>
        <a:xfrm>
          <a:off x="5514975" y="35785425"/>
          <a:ext cx="2679590" cy="1852654"/>
        </a:xfrm>
        <a:prstGeom prst="rect">
          <a:avLst/>
        </a:prstGeom>
        <a:solidFill>
          <a:srgbClr val="3F9F9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/>
            <a:t>Photo 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57150</xdr:rowOff>
    </xdr:from>
    <xdr:ext cx="5972175" cy="2012950"/>
    <xdr:pic>
      <xdr:nvPicPr>
        <xdr:cNvPr id="2" name="image2.jpg" descr="https://www.picbleu.fr/old/pics/ventilation/tableau_debits_d__air_a_extraire.jpg">
          <a:extLst>
            <a:ext uri="{FF2B5EF4-FFF2-40B4-BE49-F238E27FC236}">
              <a16:creationId xmlns:a16="http://schemas.microsoft.com/office/drawing/2014/main" id="{B1F86D2C-1D48-4C18-A51C-C4E2569DB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981325"/>
          <a:ext cx="5972175" cy="201295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00"/>
  <sheetViews>
    <sheetView topLeftCell="P1" workbookViewId="0">
      <selection activeCell="S24" sqref="S24"/>
    </sheetView>
    <sheetView topLeftCell="X1" workbookViewId="1">
      <selection activeCell="AF8" sqref="AF8"/>
    </sheetView>
  </sheetViews>
  <sheetFormatPr baseColWidth="10" defaultColWidth="12.5703125" defaultRowHeight="15" customHeight="1" x14ac:dyDescent="0.2"/>
  <cols>
    <col min="1" max="1" width="10.5703125" customWidth="1"/>
    <col min="2" max="2" width="18" hidden="1" customWidth="1"/>
    <col min="3" max="3" width="10.5703125" hidden="1" customWidth="1"/>
    <col min="4" max="4" width="16.42578125" hidden="1" customWidth="1"/>
    <col min="5" max="6" width="10.5703125" hidden="1" customWidth="1"/>
    <col min="7" max="7" width="17.7109375" hidden="1" customWidth="1"/>
    <col min="8" max="8" width="38.140625" customWidth="1"/>
    <col min="9" max="9" width="10.5703125" hidden="1" customWidth="1"/>
    <col min="10" max="10" width="14.42578125" customWidth="1"/>
    <col min="11" max="11" width="16.42578125" customWidth="1"/>
    <col min="12" max="14" width="10.5703125" customWidth="1"/>
    <col min="15" max="15" width="27.7109375" customWidth="1"/>
    <col min="16" max="16" width="22" customWidth="1"/>
    <col min="17" max="17" width="37" customWidth="1"/>
    <col min="18" max="18" width="32.42578125" customWidth="1"/>
    <col min="19" max="20" width="10.5703125" customWidth="1"/>
    <col min="21" max="21" width="30.5703125" customWidth="1"/>
    <col min="22" max="22" width="10.5703125" customWidth="1"/>
    <col min="23" max="23" width="31.5703125" customWidth="1"/>
    <col min="24" max="25" width="10.5703125" customWidth="1"/>
    <col min="26" max="26" width="29.5703125" customWidth="1"/>
    <col min="27" max="28" width="10.5703125" customWidth="1"/>
    <col min="29" max="29" width="12" customWidth="1"/>
    <col min="30" max="30" width="24.28515625" customWidth="1"/>
    <col min="31" max="31" width="10.5703125" customWidth="1"/>
    <col min="32" max="32" width="23.5703125" customWidth="1"/>
    <col min="33" max="33" width="27.7109375" customWidth="1"/>
    <col min="34" max="34" width="10.5703125" customWidth="1"/>
    <col min="35" max="35" width="19.42578125" customWidth="1"/>
    <col min="36" max="36" width="19.85546875" customWidth="1"/>
    <col min="37" max="37" width="10.5703125" customWidth="1"/>
    <col min="38" max="38" width="18.85546875" customWidth="1"/>
  </cols>
  <sheetData>
    <row r="1" spans="1:42" ht="12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15" t="s">
        <v>6</v>
      </c>
      <c r="H1" s="3" t="s">
        <v>7</v>
      </c>
      <c r="I1" s="115" t="s">
        <v>8</v>
      </c>
      <c r="J1" s="115" t="s">
        <v>9</v>
      </c>
      <c r="K1" s="115" t="s">
        <v>10</v>
      </c>
      <c r="L1" s="115" t="s">
        <v>11</v>
      </c>
      <c r="M1" s="115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1" t="s">
        <v>19</v>
      </c>
      <c r="U1" s="21" t="s">
        <v>20</v>
      </c>
      <c r="V1" s="21" t="s">
        <v>21</v>
      </c>
      <c r="W1" s="21" t="s">
        <v>22</v>
      </c>
      <c r="X1" s="21" t="s">
        <v>23</v>
      </c>
      <c r="Y1" s="21" t="s">
        <v>24</v>
      </c>
      <c r="Z1" s="21" t="s">
        <v>25</v>
      </c>
      <c r="AA1" s="21" t="s">
        <v>26</v>
      </c>
      <c r="AB1" s="21" t="s">
        <v>27</v>
      </c>
      <c r="AC1" s="21" t="s">
        <v>28</v>
      </c>
      <c r="AD1" s="21" t="s">
        <v>29</v>
      </c>
      <c r="AE1" s="21" t="s">
        <v>30</v>
      </c>
      <c r="AF1" s="21" t="s">
        <v>31</v>
      </c>
      <c r="AG1" s="21" t="s">
        <v>32</v>
      </c>
      <c r="AH1" s="21" t="s">
        <v>33</v>
      </c>
      <c r="AI1" s="21" t="s">
        <v>34</v>
      </c>
      <c r="AJ1" s="21" t="s">
        <v>35</v>
      </c>
      <c r="AK1" s="21" t="s">
        <v>36</v>
      </c>
      <c r="AL1" s="21" t="s">
        <v>37</v>
      </c>
      <c r="AM1" s="21" t="s">
        <v>38</v>
      </c>
      <c r="AN1" s="26" t="s">
        <v>39</v>
      </c>
      <c r="AO1" s="26" t="s">
        <v>40</v>
      </c>
      <c r="AP1" s="21"/>
    </row>
    <row r="2" spans="1:42" ht="12" customHeight="1" thickTop="1" thickBot="1" x14ac:dyDescent="0.25">
      <c r="A2" s="4" t="s">
        <v>41</v>
      </c>
      <c r="B2" s="5" t="s">
        <v>42</v>
      </c>
      <c r="C2" s="5" t="s">
        <v>43</v>
      </c>
      <c r="D2" s="5" t="s">
        <v>3</v>
      </c>
      <c r="E2" s="5" t="s">
        <v>44</v>
      </c>
      <c r="F2" s="5" t="s">
        <v>45</v>
      </c>
      <c r="G2" s="116" t="s">
        <v>6</v>
      </c>
      <c r="H2" s="6" t="s">
        <v>7</v>
      </c>
      <c r="I2" s="116" t="s">
        <v>8</v>
      </c>
      <c r="J2" s="7" t="s">
        <v>46</v>
      </c>
      <c r="K2" s="7" t="s">
        <v>47</v>
      </c>
      <c r="L2" s="116" t="s">
        <v>48</v>
      </c>
      <c r="M2" s="7" t="s">
        <v>49</v>
      </c>
      <c r="N2" s="117" t="s">
        <v>50</v>
      </c>
      <c r="O2" s="117" t="s">
        <v>14</v>
      </c>
      <c r="P2" s="117" t="s">
        <v>51</v>
      </c>
      <c r="Q2" s="117" t="s">
        <v>52</v>
      </c>
      <c r="R2" s="117" t="s">
        <v>53</v>
      </c>
      <c r="S2" s="117" t="s">
        <v>54</v>
      </c>
      <c r="T2" s="117" t="s">
        <v>55</v>
      </c>
      <c r="U2" s="117" t="s">
        <v>56</v>
      </c>
      <c r="V2" s="117" t="s">
        <v>57</v>
      </c>
      <c r="W2" s="117" t="s">
        <v>58</v>
      </c>
      <c r="X2" s="117" t="s">
        <v>59</v>
      </c>
      <c r="Y2" s="117" t="s">
        <v>60</v>
      </c>
      <c r="Z2" s="117" t="s">
        <v>61</v>
      </c>
      <c r="AB2" s="8" t="s">
        <v>62</v>
      </c>
      <c r="AC2" s="8" t="s">
        <v>28</v>
      </c>
      <c r="AD2" s="8" t="s">
        <v>63</v>
      </c>
      <c r="AE2" s="8" t="s">
        <v>64</v>
      </c>
      <c r="AF2" s="8" t="s">
        <v>65</v>
      </c>
      <c r="AG2" s="8" t="s">
        <v>66</v>
      </c>
      <c r="AH2" s="9" t="s">
        <v>67</v>
      </c>
      <c r="AI2" s="8" t="s">
        <v>68</v>
      </c>
      <c r="AJ2" s="8" t="s">
        <v>69</v>
      </c>
      <c r="AK2" s="8" t="s">
        <v>70</v>
      </c>
      <c r="AL2" s="8" t="s">
        <v>71</v>
      </c>
      <c r="AN2" s="27" t="s">
        <v>72</v>
      </c>
      <c r="AO2" s="28">
        <v>140</v>
      </c>
    </row>
    <row r="3" spans="1:42" ht="12" customHeight="1" thickTop="1" x14ac:dyDescent="0.2">
      <c r="A3" s="10"/>
      <c r="B3" s="22" t="s">
        <v>73</v>
      </c>
      <c r="C3" s="23" t="s">
        <v>74</v>
      </c>
      <c r="D3" s="22" t="s">
        <v>75</v>
      </c>
      <c r="E3" s="23" t="s">
        <v>76</v>
      </c>
      <c r="F3" s="22" t="s">
        <v>77</v>
      </c>
      <c r="G3" s="22" t="s">
        <v>78</v>
      </c>
      <c r="H3" s="23" t="s">
        <v>79</v>
      </c>
      <c r="I3" s="22" t="s">
        <v>80</v>
      </c>
      <c r="J3" s="22" t="s">
        <v>81</v>
      </c>
      <c r="K3" s="22" t="s">
        <v>82</v>
      </c>
      <c r="L3" s="22" t="s">
        <v>83</v>
      </c>
      <c r="M3" s="22"/>
      <c r="N3" s="22" t="s">
        <v>84</v>
      </c>
      <c r="O3" s="22" t="s">
        <v>85</v>
      </c>
      <c r="P3" s="22" t="s">
        <v>86</v>
      </c>
      <c r="Q3" s="22" t="s">
        <v>87</v>
      </c>
      <c r="R3" s="22" t="s">
        <v>88</v>
      </c>
      <c r="S3" s="22" t="s">
        <v>86</v>
      </c>
      <c r="T3" s="22" t="s">
        <v>89</v>
      </c>
      <c r="U3" s="22" t="s">
        <v>90</v>
      </c>
      <c r="V3" s="22">
        <v>80</v>
      </c>
      <c r="W3" s="22" t="s">
        <v>91</v>
      </c>
      <c r="X3" s="22">
        <v>80</v>
      </c>
      <c r="Y3" s="22" t="s">
        <v>92</v>
      </c>
      <c r="Z3" s="22" t="s">
        <v>93</v>
      </c>
      <c r="AB3" s="11" t="s">
        <v>94</v>
      </c>
      <c r="AC3" s="9" t="s">
        <v>95</v>
      </c>
      <c r="AD3" s="9" t="s">
        <v>95</v>
      </c>
      <c r="AF3" s="9" t="s">
        <v>96</v>
      </c>
      <c r="AG3" s="9" t="s">
        <v>97</v>
      </c>
      <c r="AH3" s="9" t="s">
        <v>98</v>
      </c>
      <c r="AI3" s="9" t="s">
        <v>98</v>
      </c>
      <c r="AJ3" s="9" t="s">
        <v>98</v>
      </c>
      <c r="AK3" s="9" t="s">
        <v>99</v>
      </c>
      <c r="AL3" s="9" t="s">
        <v>100</v>
      </c>
      <c r="AM3" s="9" t="s">
        <v>101</v>
      </c>
      <c r="AN3" s="27" t="s">
        <v>102</v>
      </c>
      <c r="AO3" s="28">
        <v>210</v>
      </c>
      <c r="AP3" s="9"/>
    </row>
    <row r="4" spans="1:42" ht="19.5" customHeight="1" x14ac:dyDescent="0.2">
      <c r="A4" s="10"/>
      <c r="B4" s="22" t="s">
        <v>103</v>
      </c>
      <c r="C4" s="23" t="s">
        <v>104</v>
      </c>
      <c r="D4" s="22" t="s">
        <v>105</v>
      </c>
      <c r="E4" s="23" t="s">
        <v>106</v>
      </c>
      <c r="F4" s="22" t="s">
        <v>107</v>
      </c>
      <c r="G4" s="22" t="s">
        <v>108</v>
      </c>
      <c r="H4" s="23" t="s">
        <v>109</v>
      </c>
      <c r="I4" s="22" t="s">
        <v>110</v>
      </c>
      <c r="J4" s="22" t="s">
        <v>111</v>
      </c>
      <c r="K4" s="22" t="s">
        <v>112</v>
      </c>
      <c r="L4" s="22" t="s">
        <v>113</v>
      </c>
      <c r="M4" s="22"/>
      <c r="N4" s="22" t="s">
        <v>114</v>
      </c>
      <c r="O4" s="11" t="s">
        <v>115</v>
      </c>
      <c r="P4" s="11" t="s">
        <v>116</v>
      </c>
      <c r="Q4" s="22" t="s">
        <v>117</v>
      </c>
      <c r="R4" s="11" t="s">
        <v>118</v>
      </c>
      <c r="S4" s="11" t="s">
        <v>116</v>
      </c>
      <c r="T4" s="11" t="s">
        <v>118</v>
      </c>
      <c r="U4" s="11" t="s">
        <v>119</v>
      </c>
      <c r="V4" s="11">
        <v>100</v>
      </c>
      <c r="W4" s="11" t="s">
        <v>120</v>
      </c>
      <c r="X4" s="11">
        <v>100</v>
      </c>
      <c r="Y4" s="11" t="s">
        <v>121</v>
      </c>
      <c r="Z4" s="11" t="s">
        <v>122</v>
      </c>
      <c r="AB4" s="11" t="s">
        <v>123</v>
      </c>
      <c r="AC4" s="9" t="s">
        <v>124</v>
      </c>
      <c r="AD4" s="9" t="s">
        <v>124</v>
      </c>
      <c r="AF4" s="9" t="s">
        <v>125</v>
      </c>
      <c r="AG4" s="9" t="s">
        <v>126</v>
      </c>
      <c r="AH4" s="9" t="s">
        <v>127</v>
      </c>
      <c r="AI4" s="9" t="s">
        <v>127</v>
      </c>
      <c r="AJ4" s="9" t="s">
        <v>127</v>
      </c>
      <c r="AK4" s="9" t="s">
        <v>128</v>
      </c>
      <c r="AL4" s="9" t="s">
        <v>129</v>
      </c>
      <c r="AM4" s="9" t="s">
        <v>130</v>
      </c>
      <c r="AN4" s="27" t="s">
        <v>131</v>
      </c>
      <c r="AO4" s="28">
        <v>140</v>
      </c>
      <c r="AP4" s="9"/>
    </row>
    <row r="5" spans="1:42" ht="12" customHeight="1" thickBot="1" x14ac:dyDescent="0.25">
      <c r="A5" s="10"/>
      <c r="B5" s="22" t="s">
        <v>132</v>
      </c>
      <c r="C5" s="23" t="s">
        <v>133</v>
      </c>
      <c r="D5" s="22" t="s">
        <v>134</v>
      </c>
      <c r="E5" s="23" t="s">
        <v>135</v>
      </c>
      <c r="F5" s="22" t="s">
        <v>136</v>
      </c>
      <c r="G5" s="22" t="s">
        <v>137</v>
      </c>
      <c r="H5" s="23" t="s">
        <v>138</v>
      </c>
      <c r="I5" s="22" t="s">
        <v>139</v>
      </c>
      <c r="J5" s="22" t="s">
        <v>140</v>
      </c>
      <c r="K5" s="13" t="s">
        <v>141</v>
      </c>
      <c r="L5" s="22" t="s">
        <v>142</v>
      </c>
      <c r="M5" s="22">
        <v>1</v>
      </c>
      <c r="N5" s="22" t="s">
        <v>143</v>
      </c>
      <c r="O5" s="11" t="s">
        <v>144</v>
      </c>
      <c r="Q5" s="11" t="s">
        <v>145</v>
      </c>
      <c r="T5" s="9"/>
      <c r="U5" s="9" t="s">
        <v>146</v>
      </c>
      <c r="V5" s="9">
        <v>125</v>
      </c>
      <c r="W5" s="9" t="s">
        <v>147</v>
      </c>
      <c r="X5" s="9">
        <v>125</v>
      </c>
      <c r="Y5" s="11" t="s">
        <v>148</v>
      </c>
      <c r="Z5" s="9" t="s">
        <v>149</v>
      </c>
      <c r="AC5" s="11" t="s">
        <v>150</v>
      </c>
      <c r="AD5" s="11" t="s">
        <v>151</v>
      </c>
      <c r="AF5" s="9" t="s">
        <v>152</v>
      </c>
      <c r="AG5" s="9" t="s">
        <v>153</v>
      </c>
      <c r="AH5" s="9" t="s">
        <v>154</v>
      </c>
      <c r="AI5" s="9" t="s">
        <v>154</v>
      </c>
      <c r="AJ5" s="9" t="s">
        <v>154</v>
      </c>
      <c r="AL5" s="9" t="s">
        <v>121</v>
      </c>
      <c r="AN5" s="27" t="s">
        <v>155</v>
      </c>
      <c r="AO5" s="28">
        <v>280</v>
      </c>
    </row>
    <row r="6" spans="1:42" ht="12" customHeight="1" thickTop="1" thickBot="1" x14ac:dyDescent="0.25">
      <c r="A6" s="10"/>
      <c r="B6" s="22" t="s">
        <v>156</v>
      </c>
      <c r="C6" s="23" t="s">
        <v>157</v>
      </c>
      <c r="D6" s="22" t="s">
        <v>158</v>
      </c>
      <c r="E6" s="23" t="s">
        <v>159</v>
      </c>
      <c r="F6" s="22" t="s">
        <v>160</v>
      </c>
      <c r="G6" s="22" t="s">
        <v>161</v>
      </c>
      <c r="H6" s="23" t="s">
        <v>162</v>
      </c>
      <c r="I6" s="22" t="s">
        <v>163</v>
      </c>
      <c r="J6" s="22" t="s">
        <v>164</v>
      </c>
      <c r="K6" s="14"/>
      <c r="L6" s="13" t="s">
        <v>165</v>
      </c>
      <c r="M6" s="22">
        <v>2</v>
      </c>
      <c r="N6" s="22" t="s">
        <v>166</v>
      </c>
      <c r="O6" s="25" t="s">
        <v>167</v>
      </c>
      <c r="U6" s="9" t="s">
        <v>168</v>
      </c>
      <c r="V6" s="9">
        <v>160</v>
      </c>
      <c r="W6" s="9" t="s">
        <v>169</v>
      </c>
      <c r="X6" s="9">
        <v>160</v>
      </c>
      <c r="Y6" t="s">
        <v>170</v>
      </c>
      <c r="Z6" s="9" t="s">
        <v>171</v>
      </c>
      <c r="AC6" s="11" t="s">
        <v>172</v>
      </c>
      <c r="AD6" s="20" t="s">
        <v>170</v>
      </c>
      <c r="AF6" s="9" t="s">
        <v>173</v>
      </c>
      <c r="AG6" s="9" t="s">
        <v>174</v>
      </c>
      <c r="AH6" s="9" t="s">
        <v>175</v>
      </c>
      <c r="AI6" s="9" t="s">
        <v>175</v>
      </c>
      <c r="AJ6" s="9" t="s">
        <v>175</v>
      </c>
    </row>
    <row r="7" spans="1:42" ht="12" customHeight="1" thickTop="1" thickBot="1" x14ac:dyDescent="0.25">
      <c r="A7" s="10"/>
      <c r="B7" s="22" t="s">
        <v>176</v>
      </c>
      <c r="C7" s="23" t="s">
        <v>177</v>
      </c>
      <c r="D7" s="22" t="s">
        <v>178</v>
      </c>
      <c r="E7" s="23" t="s">
        <v>179</v>
      </c>
      <c r="F7" s="13" t="s">
        <v>170</v>
      </c>
      <c r="G7" s="22" t="s">
        <v>180</v>
      </c>
      <c r="H7" s="23" t="s">
        <v>181</v>
      </c>
      <c r="I7" s="22" t="s">
        <v>106</v>
      </c>
      <c r="J7" s="22" t="s">
        <v>182</v>
      </c>
      <c r="K7" s="14"/>
      <c r="L7" s="15"/>
      <c r="M7" s="16">
        <v>3</v>
      </c>
      <c r="N7" s="22" t="s">
        <v>183</v>
      </c>
      <c r="O7" s="25" t="s">
        <v>184</v>
      </c>
      <c r="U7" s="9" t="s">
        <v>185</v>
      </c>
      <c r="V7" s="9">
        <v>180</v>
      </c>
      <c r="X7" s="9">
        <v>180</v>
      </c>
      <c r="Z7" s="11" t="s">
        <v>121</v>
      </c>
      <c r="AD7" s="20"/>
      <c r="AF7" s="12" t="s">
        <v>170</v>
      </c>
      <c r="AH7" s="9" t="s">
        <v>186</v>
      </c>
      <c r="AI7" s="9" t="s">
        <v>186</v>
      </c>
      <c r="AJ7" s="9" t="s">
        <v>186</v>
      </c>
    </row>
    <row r="8" spans="1:42" ht="12" customHeight="1" thickTop="1" thickBot="1" x14ac:dyDescent="0.25">
      <c r="A8" s="10"/>
      <c r="B8" s="22" t="s">
        <v>187</v>
      </c>
      <c r="C8" s="13" t="s">
        <v>170</v>
      </c>
      <c r="D8" s="22" t="s">
        <v>188</v>
      </c>
      <c r="E8" s="23" t="s">
        <v>189</v>
      </c>
      <c r="F8" s="14"/>
      <c r="G8" s="22" t="s">
        <v>190</v>
      </c>
      <c r="H8" s="23" t="s">
        <v>191</v>
      </c>
      <c r="I8" s="22" t="s">
        <v>192</v>
      </c>
      <c r="J8" s="22" t="s">
        <v>193</v>
      </c>
      <c r="K8" s="14"/>
      <c r="L8" s="12"/>
      <c r="M8" s="12"/>
      <c r="N8" s="22" t="s">
        <v>194</v>
      </c>
      <c r="O8" s="118" t="s">
        <v>195</v>
      </c>
      <c r="V8" s="9">
        <v>200</v>
      </c>
      <c r="X8" s="9">
        <v>200</v>
      </c>
      <c r="AF8" s="12"/>
      <c r="AH8" s="9" t="s">
        <v>196</v>
      </c>
      <c r="AI8" s="9" t="s">
        <v>196</v>
      </c>
      <c r="AJ8" s="9" t="s">
        <v>196</v>
      </c>
    </row>
    <row r="9" spans="1:42" ht="12" customHeight="1" thickTop="1" x14ac:dyDescent="0.2">
      <c r="A9" s="10">
        <v>7</v>
      </c>
      <c r="B9" s="22" t="s">
        <v>197</v>
      </c>
      <c r="C9" s="17"/>
      <c r="D9" s="22"/>
      <c r="E9" s="23" t="s">
        <v>198</v>
      </c>
      <c r="F9" s="14"/>
      <c r="G9" s="22" t="s">
        <v>199</v>
      </c>
      <c r="H9" s="23" t="s">
        <v>200</v>
      </c>
      <c r="I9" s="22" t="s">
        <v>201</v>
      </c>
      <c r="J9" s="22" t="s">
        <v>202</v>
      </c>
      <c r="K9" s="14"/>
      <c r="L9" s="12"/>
      <c r="M9" s="12"/>
      <c r="N9" s="22" t="s">
        <v>203</v>
      </c>
      <c r="AH9" s="9" t="s">
        <v>204</v>
      </c>
      <c r="AI9" s="9" t="s">
        <v>204</v>
      </c>
      <c r="AJ9" s="9" t="s">
        <v>204</v>
      </c>
    </row>
    <row r="10" spans="1:42" ht="12" customHeight="1" thickBot="1" x14ac:dyDescent="0.25">
      <c r="A10" s="10"/>
      <c r="B10" s="22" t="s">
        <v>205</v>
      </c>
      <c r="C10" s="17"/>
      <c r="D10" s="22"/>
      <c r="E10" s="23" t="s">
        <v>206</v>
      </c>
      <c r="F10" s="14"/>
      <c r="G10" s="22" t="s">
        <v>170</v>
      </c>
      <c r="H10" s="22" t="s">
        <v>207</v>
      </c>
      <c r="I10" s="22" t="s">
        <v>136</v>
      </c>
      <c r="J10" s="13" t="s">
        <v>170</v>
      </c>
      <c r="K10" s="14"/>
      <c r="L10" s="12"/>
      <c r="M10" s="12"/>
      <c r="N10" s="22" t="s">
        <v>208</v>
      </c>
      <c r="AH10" s="9" t="s">
        <v>209</v>
      </c>
      <c r="AI10" s="9" t="s">
        <v>209</v>
      </c>
      <c r="AJ10" s="9" t="s">
        <v>209</v>
      </c>
    </row>
    <row r="11" spans="1:42" ht="23.25" customHeight="1" thickTop="1" thickBot="1" x14ac:dyDescent="0.25">
      <c r="A11" s="10"/>
      <c r="B11" s="22" t="s">
        <v>210</v>
      </c>
      <c r="C11" s="17"/>
      <c r="D11" s="22"/>
      <c r="E11" s="23" t="s">
        <v>211</v>
      </c>
      <c r="F11" s="14"/>
      <c r="G11" s="13" t="s">
        <v>177</v>
      </c>
      <c r="H11" s="23" t="s">
        <v>212</v>
      </c>
      <c r="I11" s="22" t="s">
        <v>213</v>
      </c>
      <c r="J11" s="14"/>
      <c r="K11" s="12"/>
      <c r="L11" s="12"/>
      <c r="M11" s="12"/>
      <c r="N11" s="22" t="s">
        <v>214</v>
      </c>
    </row>
    <row r="12" spans="1:42" ht="12" customHeight="1" thickTop="1" x14ac:dyDescent="0.2">
      <c r="A12" s="10"/>
      <c r="B12" s="22" t="s">
        <v>215</v>
      </c>
      <c r="C12" s="14"/>
      <c r="D12" s="22"/>
      <c r="E12" s="22" t="s">
        <v>216</v>
      </c>
      <c r="F12" s="14"/>
      <c r="G12" s="12"/>
      <c r="H12" s="23" t="s">
        <v>217</v>
      </c>
      <c r="I12" s="22" t="s">
        <v>218</v>
      </c>
      <c r="J12" s="14"/>
      <c r="K12" s="12"/>
      <c r="L12" s="12"/>
      <c r="M12" s="12"/>
      <c r="N12" s="22" t="s">
        <v>219</v>
      </c>
    </row>
    <row r="13" spans="1:42" ht="12" customHeight="1" x14ac:dyDescent="0.2">
      <c r="A13" s="10"/>
      <c r="B13" s="22" t="s">
        <v>220</v>
      </c>
      <c r="C13" s="14"/>
      <c r="D13" s="22" t="s">
        <v>221</v>
      </c>
      <c r="E13" s="23" t="s">
        <v>222</v>
      </c>
      <c r="F13" s="14"/>
      <c r="G13" s="12"/>
      <c r="H13" s="23" t="s">
        <v>223</v>
      </c>
      <c r="I13" s="22" t="s">
        <v>224</v>
      </c>
      <c r="J13" s="14"/>
      <c r="K13" s="12"/>
      <c r="L13" s="12"/>
      <c r="M13" s="12"/>
      <c r="N13" s="22" t="s">
        <v>225</v>
      </c>
    </row>
    <row r="14" spans="1:42" ht="12" customHeight="1" x14ac:dyDescent="0.2">
      <c r="A14" s="10"/>
      <c r="B14" s="22" t="s">
        <v>226</v>
      </c>
      <c r="C14" s="14"/>
      <c r="D14" s="22" t="s">
        <v>227</v>
      </c>
      <c r="E14" s="23" t="s">
        <v>190</v>
      </c>
      <c r="F14" s="14"/>
      <c r="G14" s="12"/>
      <c r="I14" s="22" t="s">
        <v>170</v>
      </c>
      <c r="J14" s="14"/>
      <c r="K14" s="12"/>
      <c r="L14" s="12"/>
      <c r="M14" s="12"/>
      <c r="N14" s="22" t="s">
        <v>228</v>
      </c>
      <c r="AF14" s="24"/>
    </row>
    <row r="15" spans="1:42" ht="12" customHeight="1" thickBot="1" x14ac:dyDescent="0.25">
      <c r="A15" s="18"/>
      <c r="B15" s="22" t="s">
        <v>229</v>
      </c>
      <c r="C15" s="17"/>
      <c r="D15" s="22" t="s">
        <v>230</v>
      </c>
      <c r="E15" s="22" t="s">
        <v>136</v>
      </c>
      <c r="F15" s="14"/>
      <c r="G15" s="15"/>
      <c r="I15" s="13" t="s">
        <v>231</v>
      </c>
      <c r="J15" s="14"/>
      <c r="K15" s="12"/>
      <c r="L15" s="12"/>
      <c r="M15" s="12"/>
      <c r="N15" s="22"/>
    </row>
    <row r="16" spans="1:42" ht="12" customHeight="1" thickTop="1" thickBot="1" x14ac:dyDescent="0.25">
      <c r="A16" s="18"/>
      <c r="B16" s="22" t="s">
        <v>232</v>
      </c>
      <c r="C16" s="17"/>
      <c r="D16" s="22" t="s">
        <v>233</v>
      </c>
      <c r="E16" s="13" t="s">
        <v>170</v>
      </c>
      <c r="F16" s="14"/>
      <c r="G16" s="12"/>
      <c r="I16" s="19"/>
      <c r="J16" s="12"/>
      <c r="K16" s="12"/>
      <c r="L16" s="12"/>
      <c r="M16" s="12"/>
      <c r="N16" s="22"/>
    </row>
    <row r="17" spans="1:14" ht="12" customHeight="1" thickTop="1" x14ac:dyDescent="0.2">
      <c r="A17" s="18"/>
      <c r="B17" s="22" t="s">
        <v>234</v>
      </c>
      <c r="C17" s="17"/>
      <c r="D17" s="22" t="s">
        <v>235</v>
      </c>
      <c r="E17" s="14"/>
      <c r="F17" s="12"/>
      <c r="G17" s="12"/>
      <c r="I17" s="12"/>
      <c r="J17" s="12"/>
      <c r="K17" s="12"/>
      <c r="L17" s="12"/>
      <c r="M17" s="12"/>
      <c r="N17" s="22"/>
    </row>
    <row r="18" spans="1:14" ht="12" customHeight="1" x14ac:dyDescent="0.2">
      <c r="A18" s="18"/>
      <c r="B18" s="22" t="s">
        <v>236</v>
      </c>
      <c r="C18" s="17"/>
      <c r="D18" s="22" t="s">
        <v>237</v>
      </c>
      <c r="E18" s="14"/>
      <c r="F18" s="12"/>
      <c r="G18" s="12"/>
      <c r="I18" s="12"/>
      <c r="J18" s="12"/>
      <c r="K18" s="12"/>
      <c r="L18" s="12"/>
      <c r="M18" s="12"/>
      <c r="N18" s="22"/>
    </row>
    <row r="19" spans="1:14" ht="12" customHeight="1" x14ac:dyDescent="0.2">
      <c r="A19" s="18"/>
      <c r="B19" s="22" t="s">
        <v>238</v>
      </c>
      <c r="C19" s="17"/>
      <c r="D19" s="22" t="s">
        <v>239</v>
      </c>
      <c r="E19" s="14"/>
      <c r="F19" s="12"/>
      <c r="G19" s="12"/>
      <c r="H19" s="12"/>
      <c r="I19" s="12"/>
      <c r="J19" s="12"/>
      <c r="K19" s="12"/>
      <c r="L19" s="12"/>
      <c r="M19" s="12"/>
      <c r="N19" s="22"/>
    </row>
    <row r="20" spans="1:14" ht="12" customHeight="1" x14ac:dyDescent="0.2">
      <c r="A20" s="18"/>
      <c r="B20" s="13" t="s">
        <v>240</v>
      </c>
      <c r="C20" s="17"/>
      <c r="D20" s="13" t="s">
        <v>231</v>
      </c>
      <c r="E20" s="14"/>
      <c r="F20" s="12"/>
      <c r="G20" s="12"/>
      <c r="H20" s="12"/>
      <c r="I20" s="12"/>
      <c r="J20" s="12"/>
      <c r="K20" s="12"/>
      <c r="L20" s="12"/>
      <c r="M20" s="12"/>
    </row>
    <row r="21" spans="1:14" ht="12" customHeight="1" x14ac:dyDescent="0.2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4" ht="12" customHeight="1" x14ac:dyDescent="0.2"/>
    <row r="23" spans="1:14" ht="12" customHeight="1" x14ac:dyDescent="0.2"/>
    <row r="24" spans="1:14" ht="12" customHeight="1" x14ac:dyDescent="0.2"/>
    <row r="25" spans="1:14" ht="12" customHeight="1" x14ac:dyDescent="0.2"/>
    <row r="26" spans="1:14" ht="12" customHeight="1" x14ac:dyDescent="0.2"/>
    <row r="27" spans="1:14" ht="12" customHeight="1" x14ac:dyDescent="0.2"/>
    <row r="28" spans="1:14" ht="12" customHeight="1" x14ac:dyDescent="0.2"/>
    <row r="29" spans="1:14" ht="12" customHeight="1" x14ac:dyDescent="0.2"/>
    <row r="30" spans="1:14" ht="12" customHeight="1" x14ac:dyDescent="0.2"/>
    <row r="31" spans="1:14" ht="12" customHeight="1" x14ac:dyDescent="0.2"/>
    <row r="32" spans="1:14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C40-712C-4BEB-B2A0-126B836E7C9E}">
  <sheetPr>
    <pageSetUpPr fitToPage="1"/>
  </sheetPr>
  <dimension ref="A1:AA1009"/>
  <sheetViews>
    <sheetView tabSelected="1" zoomScaleNormal="100" workbookViewId="0">
      <selection activeCell="H55" sqref="H55"/>
    </sheetView>
    <sheetView tabSelected="1" workbookViewId="1">
      <selection activeCell="M5" sqref="M5"/>
    </sheetView>
  </sheetViews>
  <sheetFormatPr baseColWidth="10" defaultColWidth="12.5703125" defaultRowHeight="15" customHeight="1" x14ac:dyDescent="0.2"/>
  <cols>
    <col min="1" max="1" width="29.5703125" style="34" customWidth="1"/>
    <col min="2" max="2" width="24.5703125" style="34" customWidth="1"/>
    <col min="3" max="3" width="14.5703125" style="34" customWidth="1"/>
    <col min="4" max="4" width="12.85546875" style="34" customWidth="1"/>
    <col min="5" max="6" width="13.140625" style="34" customWidth="1"/>
    <col min="7" max="7" width="16.140625" style="34" customWidth="1"/>
    <col min="8" max="8" width="13.85546875" style="34" customWidth="1"/>
    <col min="9" max="9" width="17.5703125" style="34" customWidth="1"/>
    <col min="10" max="10" width="19.5703125" style="34" customWidth="1"/>
    <col min="11" max="11" width="17.140625" style="34" customWidth="1"/>
    <col min="12" max="24" width="11.42578125" style="34" customWidth="1"/>
    <col min="25" max="25" width="25.42578125" style="34" customWidth="1"/>
    <col min="26" max="27" width="11.42578125" style="34" customWidth="1"/>
    <col min="28" max="16384" width="12.5703125" style="34"/>
  </cols>
  <sheetData>
    <row r="1" spans="1:27" ht="26.45" customHeight="1" x14ac:dyDescent="0.2">
      <c r="A1" s="189" t="s">
        <v>241</v>
      </c>
      <c r="B1" s="190"/>
      <c r="C1" s="190"/>
      <c r="D1" s="190"/>
      <c r="E1" s="190"/>
      <c r="F1" s="190"/>
      <c r="G1" s="190"/>
      <c r="H1" s="32"/>
      <c r="I1" s="33"/>
      <c r="J1" s="33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7" ht="24.95" customHeight="1" x14ac:dyDescent="0.2">
      <c r="A2" s="191" t="s">
        <v>242</v>
      </c>
      <c r="B2" s="192"/>
      <c r="C2" s="192"/>
      <c r="D2" s="192"/>
      <c r="E2" s="192"/>
      <c r="F2" s="192"/>
      <c r="G2" s="192"/>
      <c r="H2" s="32"/>
      <c r="I2" s="33"/>
      <c r="J2" s="33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7" ht="57" customHeight="1" x14ac:dyDescent="0.2">
      <c r="A3" s="228" t="s">
        <v>344</v>
      </c>
      <c r="B3" s="229"/>
      <c r="C3" s="229"/>
      <c r="D3" s="229"/>
      <c r="E3" s="229"/>
      <c r="F3" s="229"/>
      <c r="G3" s="32" t="e" vm="1">
        <v>#VALUE!</v>
      </c>
      <c r="I3" s="32"/>
      <c r="J3" s="33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7" ht="13.5" customHeight="1" thickBot="1" x14ac:dyDescent="0.25">
      <c r="A4" s="134" t="s">
        <v>243</v>
      </c>
      <c r="B4" s="134"/>
      <c r="C4" s="134"/>
      <c r="D4" s="134"/>
      <c r="E4" s="134"/>
      <c r="F4" s="134"/>
      <c r="G4" s="134"/>
      <c r="H4" s="32"/>
      <c r="I4" s="32"/>
      <c r="J4" s="33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7" ht="21" customHeight="1" thickBot="1" x14ac:dyDescent="0.25">
      <c r="A5" s="183" t="s">
        <v>244</v>
      </c>
      <c r="B5" s="184"/>
      <c r="C5" s="184"/>
      <c r="D5" s="184"/>
      <c r="E5" s="184"/>
      <c r="F5" s="184"/>
      <c r="G5" s="18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6"/>
      <c r="V5" s="36"/>
      <c r="W5" s="36"/>
      <c r="X5" s="36"/>
      <c r="Y5" s="36"/>
      <c r="Z5" s="36"/>
      <c r="AA5" s="36"/>
    </row>
    <row r="6" spans="1:27" ht="13.5" customHeight="1" x14ac:dyDescent="0.2">
      <c r="A6" s="70" t="s">
        <v>245</v>
      </c>
      <c r="B6" s="186"/>
      <c r="C6" s="187"/>
      <c r="D6" s="187"/>
      <c r="E6" s="187"/>
      <c r="F6" s="187"/>
      <c r="G6" s="188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6"/>
      <c r="V6" s="36"/>
      <c r="W6" s="36"/>
      <c r="X6" s="36"/>
      <c r="Y6" s="36"/>
      <c r="Z6" s="36"/>
      <c r="AA6" s="36"/>
    </row>
    <row r="7" spans="1:27" ht="13.5" customHeight="1" x14ac:dyDescent="0.2">
      <c r="A7" s="70" t="s">
        <v>246</v>
      </c>
      <c r="B7" s="144"/>
      <c r="C7" s="145"/>
      <c r="D7" s="145"/>
      <c r="E7" s="145"/>
      <c r="F7" s="145"/>
      <c r="G7" s="146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6"/>
      <c r="V7" s="36"/>
      <c r="W7" s="36"/>
      <c r="X7" s="36"/>
      <c r="Y7" s="36"/>
      <c r="Z7" s="36"/>
      <c r="AA7" s="36"/>
    </row>
    <row r="8" spans="1:27" ht="13.5" customHeight="1" x14ac:dyDescent="0.2">
      <c r="A8" s="70" t="s">
        <v>247</v>
      </c>
      <c r="B8" s="144"/>
      <c r="C8" s="145"/>
      <c r="D8" s="145"/>
      <c r="E8" s="145"/>
      <c r="F8" s="145"/>
      <c r="G8" s="146"/>
      <c r="H8" s="32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6"/>
      <c r="V8" s="36"/>
      <c r="W8" s="36"/>
      <c r="X8" s="36"/>
      <c r="Y8" s="36"/>
      <c r="Z8" s="36"/>
      <c r="AA8" s="36"/>
    </row>
    <row r="9" spans="1:27" ht="13.5" customHeight="1" thickBot="1" x14ac:dyDescent="0.25">
      <c r="A9" s="71" t="s">
        <v>248</v>
      </c>
      <c r="B9" s="180"/>
      <c r="C9" s="181"/>
      <c r="D9" s="181"/>
      <c r="E9" s="181"/>
      <c r="F9" s="181"/>
      <c r="G9" s="182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6"/>
      <c r="V9" s="36"/>
      <c r="W9" s="36"/>
      <c r="X9" s="36"/>
      <c r="Y9" s="36"/>
      <c r="Z9" s="36"/>
      <c r="AA9" s="36"/>
    </row>
    <row r="10" spans="1:27" ht="12" customHeight="1" thickBot="1" x14ac:dyDescent="0.25">
      <c r="A10" s="37"/>
      <c r="B10" s="114"/>
      <c r="C10" s="39"/>
      <c r="D10" s="40"/>
      <c r="E10" s="40"/>
      <c r="F10" s="40"/>
      <c r="G10" s="3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/>
      <c r="V10" s="36"/>
      <c r="W10" s="36"/>
      <c r="X10" s="36"/>
      <c r="Y10" s="36"/>
      <c r="Z10" s="36"/>
      <c r="AA10" s="36"/>
    </row>
    <row r="11" spans="1:27" ht="21" customHeight="1" thickBot="1" x14ac:dyDescent="0.25">
      <c r="A11" s="183" t="s">
        <v>249</v>
      </c>
      <c r="B11" s="184"/>
      <c r="C11" s="184"/>
      <c r="D11" s="184"/>
      <c r="E11" s="184"/>
      <c r="F11" s="184"/>
      <c r="G11" s="18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6"/>
      <c r="V11" s="36"/>
      <c r="W11" s="36"/>
      <c r="X11" s="36"/>
      <c r="Y11" s="36"/>
      <c r="Z11" s="36"/>
      <c r="AA11" s="36"/>
    </row>
    <row r="12" spans="1:27" ht="13.5" customHeight="1" x14ac:dyDescent="0.2">
      <c r="A12" s="72" t="s">
        <v>250</v>
      </c>
      <c r="B12" s="186"/>
      <c r="C12" s="187"/>
      <c r="D12" s="187"/>
      <c r="E12" s="187"/>
      <c r="F12" s="187"/>
      <c r="G12" s="188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6"/>
      <c r="V12" s="36"/>
      <c r="W12" s="36"/>
      <c r="X12" s="36"/>
      <c r="Y12" s="36"/>
      <c r="Z12" s="36"/>
      <c r="AA12" s="36"/>
    </row>
    <row r="13" spans="1:27" ht="13.5" customHeight="1" x14ac:dyDescent="0.2">
      <c r="A13" s="73" t="s">
        <v>246</v>
      </c>
      <c r="B13" s="144"/>
      <c r="C13" s="145"/>
      <c r="D13" s="145"/>
      <c r="E13" s="145"/>
      <c r="F13" s="145"/>
      <c r="G13" s="146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3.5" customHeight="1" x14ac:dyDescent="0.2">
      <c r="A14" s="73" t="s">
        <v>247</v>
      </c>
      <c r="B14" s="144"/>
      <c r="C14" s="145"/>
      <c r="D14" s="145"/>
      <c r="E14" s="145"/>
      <c r="F14" s="145"/>
      <c r="G14" s="146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6"/>
      <c r="V14" s="36"/>
      <c r="W14" s="36"/>
      <c r="X14" s="36"/>
      <c r="Y14" s="36"/>
      <c r="Z14" s="36"/>
      <c r="AA14" s="36"/>
    </row>
    <row r="15" spans="1:27" ht="13.5" customHeight="1" x14ac:dyDescent="0.2">
      <c r="A15" s="73" t="s">
        <v>248</v>
      </c>
      <c r="B15" s="144"/>
      <c r="C15" s="145"/>
      <c r="D15" s="145"/>
      <c r="E15" s="145"/>
      <c r="F15" s="145"/>
      <c r="G15" s="146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  <c r="V15" s="36"/>
      <c r="W15" s="36"/>
      <c r="X15" s="36"/>
      <c r="Y15" s="36"/>
      <c r="Z15" s="36"/>
      <c r="AA15" s="36"/>
    </row>
    <row r="16" spans="1:27" ht="13.5" customHeight="1" x14ac:dyDescent="0.2">
      <c r="A16" s="73" t="s">
        <v>251</v>
      </c>
      <c r="B16" s="144"/>
      <c r="C16" s="145"/>
      <c r="D16" s="145"/>
      <c r="E16" s="145"/>
      <c r="F16" s="145"/>
      <c r="G16" s="14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6"/>
      <c r="V16" s="36"/>
      <c r="W16" s="36"/>
      <c r="X16" s="36"/>
      <c r="Y16" s="36"/>
      <c r="Z16" s="36"/>
      <c r="AA16" s="36"/>
    </row>
    <row r="17" spans="1:27" ht="15" customHeight="1" thickBot="1" x14ac:dyDescent="0.25">
      <c r="A17" s="74" t="s">
        <v>345</v>
      </c>
      <c r="B17" s="180"/>
      <c r="C17" s="181"/>
      <c r="D17" s="181"/>
      <c r="E17" s="181"/>
      <c r="F17" s="181"/>
      <c r="G17" s="182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6"/>
      <c r="V17" s="36"/>
      <c r="W17" s="36"/>
      <c r="X17" s="36"/>
      <c r="Y17" s="36"/>
      <c r="Z17" s="36"/>
      <c r="AA17" s="36"/>
    </row>
    <row r="18" spans="1:27" ht="12" customHeight="1" thickBot="1" x14ac:dyDescent="0.25">
      <c r="A18" s="37"/>
      <c r="B18" s="38"/>
      <c r="C18" s="39"/>
      <c r="D18" s="40"/>
      <c r="E18" s="40"/>
      <c r="F18" s="40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 ht="21" customHeight="1" thickBot="1" x14ac:dyDescent="0.25">
      <c r="A19" s="183" t="s">
        <v>252</v>
      </c>
      <c r="B19" s="184"/>
      <c r="C19" s="184"/>
      <c r="D19" s="184"/>
      <c r="E19" s="184"/>
      <c r="F19" s="184"/>
      <c r="G19" s="185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spans="1:27" ht="13.5" customHeight="1" x14ac:dyDescent="0.2">
      <c r="A20" s="75" t="s">
        <v>246</v>
      </c>
      <c r="B20" s="186"/>
      <c r="C20" s="187"/>
      <c r="D20" s="187"/>
      <c r="E20" s="187"/>
      <c r="F20" s="187"/>
      <c r="G20" s="188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spans="1:27" ht="13.5" customHeight="1" x14ac:dyDescent="0.2">
      <c r="A21" s="76" t="s">
        <v>247</v>
      </c>
      <c r="B21" s="144"/>
      <c r="C21" s="145"/>
      <c r="D21" s="145"/>
      <c r="E21" s="145"/>
      <c r="F21" s="145"/>
      <c r="G21" s="14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spans="1:27" ht="13.5" customHeight="1" x14ac:dyDescent="0.2">
      <c r="A22" s="76" t="s">
        <v>248</v>
      </c>
      <c r="B22" s="144"/>
      <c r="C22" s="145"/>
      <c r="D22" s="145"/>
      <c r="E22" s="145"/>
      <c r="F22" s="145"/>
      <c r="G22" s="14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1:27" ht="13.5" customHeight="1" x14ac:dyDescent="0.2">
      <c r="A23" s="76" t="s">
        <v>253</v>
      </c>
      <c r="B23" s="144"/>
      <c r="C23" s="145"/>
      <c r="D23" s="145"/>
      <c r="E23" s="145"/>
      <c r="F23" s="145"/>
      <c r="G23" s="14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spans="1:27" ht="13.5" customHeight="1" x14ac:dyDescent="0.2">
      <c r="A24" s="76" t="s">
        <v>254</v>
      </c>
      <c r="B24" s="144"/>
      <c r="C24" s="145"/>
      <c r="D24" s="145"/>
      <c r="E24" s="145"/>
      <c r="F24" s="145"/>
      <c r="G24" s="14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</row>
    <row r="25" spans="1:27" ht="13.5" customHeight="1" x14ac:dyDescent="0.2">
      <c r="A25" s="76" t="s">
        <v>255</v>
      </c>
      <c r="B25" s="144" t="s">
        <v>7</v>
      </c>
      <c r="C25" s="145"/>
      <c r="D25" s="145"/>
      <c r="E25" s="145"/>
      <c r="F25" s="145"/>
      <c r="G25" s="14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</row>
    <row r="26" spans="1:27" ht="13.5" customHeight="1" x14ac:dyDescent="0.2">
      <c r="A26" s="76" t="s">
        <v>256</v>
      </c>
      <c r="B26" s="144" t="s">
        <v>7</v>
      </c>
      <c r="C26" s="145"/>
      <c r="D26" s="145"/>
      <c r="E26" s="145"/>
      <c r="F26" s="145"/>
      <c r="G26" s="14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</row>
    <row r="27" spans="1:27" ht="13.5" customHeight="1" thickBot="1" x14ac:dyDescent="0.25">
      <c r="A27" s="77" t="s">
        <v>257</v>
      </c>
      <c r="B27" s="180" t="s">
        <v>116</v>
      </c>
      <c r="C27" s="181"/>
      <c r="D27" s="181"/>
      <c r="E27" s="181"/>
      <c r="F27" s="181"/>
      <c r="G27" s="182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spans="1:27" ht="26.25" customHeight="1" thickBot="1" x14ac:dyDescent="0.25">
      <c r="A28" s="198" t="str">
        <f>IF(B27="Oui","Dans le cas d'appareil indépendant de chauffage non étanche, l'appareil doit être rendu compatible avec le système de ventilation ou être rendu étanche","" )</f>
        <v/>
      </c>
      <c r="B28" s="198"/>
      <c r="C28" s="198"/>
      <c r="D28" s="198"/>
      <c r="E28" s="198"/>
      <c r="F28" s="198"/>
      <c r="G28" s="198"/>
      <c r="H28" s="41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spans="1:27" ht="29.25" customHeight="1" thickBot="1" x14ac:dyDescent="0.25">
      <c r="A29" s="183" t="s">
        <v>258</v>
      </c>
      <c r="B29" s="184"/>
      <c r="C29" s="184"/>
      <c r="D29" s="184"/>
      <c r="E29" s="184"/>
      <c r="F29" s="184"/>
      <c r="G29" s="185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spans="1:27" ht="14.45" customHeight="1" x14ac:dyDescent="0.2">
      <c r="A30" s="78" t="s">
        <v>259</v>
      </c>
      <c r="B30" s="186" t="s">
        <v>101</v>
      </c>
      <c r="C30" s="187"/>
      <c r="D30" s="187"/>
      <c r="E30" s="187"/>
      <c r="F30" s="187"/>
      <c r="G30" s="188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1:27" ht="15.95" customHeight="1" x14ac:dyDescent="0.2">
      <c r="A31" s="79" t="s">
        <v>260</v>
      </c>
      <c r="B31" s="202"/>
      <c r="C31" s="203"/>
      <c r="D31" s="203"/>
      <c r="E31" s="203"/>
      <c r="F31" s="203"/>
      <c r="G31" s="204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</row>
    <row r="32" spans="1:27" ht="18" customHeight="1" thickBot="1" x14ac:dyDescent="0.25">
      <c r="A32" s="37"/>
      <c r="B32" s="38"/>
      <c r="C32" s="39"/>
      <c r="D32" s="40"/>
      <c r="E32" s="40"/>
      <c r="F32" s="40"/>
      <c r="G32" s="35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</row>
    <row r="33" spans="1:27" ht="27.75" customHeight="1" thickBot="1" x14ac:dyDescent="0.25">
      <c r="A33" s="183" t="s">
        <v>261</v>
      </c>
      <c r="B33" s="184"/>
      <c r="C33" s="184"/>
      <c r="D33" s="184"/>
      <c r="E33" s="184"/>
      <c r="F33" s="184"/>
      <c r="G33" s="185"/>
      <c r="H33" s="36"/>
      <c r="I33" s="214" t="s">
        <v>262</v>
      </c>
      <c r="J33" s="214"/>
      <c r="K33" s="214"/>
      <c r="L33" s="21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</row>
    <row r="34" spans="1:27" ht="13.5" customHeight="1" x14ac:dyDescent="0.2">
      <c r="A34" s="75" t="s">
        <v>263</v>
      </c>
      <c r="B34" s="205" t="s">
        <v>50</v>
      </c>
      <c r="C34" s="206"/>
      <c r="D34" s="206"/>
      <c r="E34" s="206"/>
      <c r="F34" s="206"/>
      <c r="G34" s="207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</row>
    <row r="35" spans="1:27" ht="25.5" customHeight="1" x14ac:dyDescent="0.2">
      <c r="A35" s="76" t="s">
        <v>347</v>
      </c>
      <c r="B35" s="199" t="s">
        <v>65</v>
      </c>
      <c r="C35" s="200"/>
      <c r="D35" s="200"/>
      <c r="E35" s="200"/>
      <c r="F35" s="200"/>
      <c r="G35" s="201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25.5" customHeight="1" x14ac:dyDescent="0.2">
      <c r="A36" s="76" t="s">
        <v>348</v>
      </c>
      <c r="B36" s="208" t="s">
        <v>264</v>
      </c>
      <c r="C36" s="209"/>
      <c r="D36" s="209"/>
      <c r="E36" s="209"/>
      <c r="F36" s="209"/>
      <c r="G36" s="210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ht="24.75" customHeight="1" x14ac:dyDescent="0.2">
      <c r="A37" s="76" t="s">
        <v>349</v>
      </c>
      <c r="B37" s="199" t="s">
        <v>65</v>
      </c>
      <c r="C37" s="200"/>
      <c r="D37" s="200"/>
      <c r="E37" s="200"/>
      <c r="F37" s="200"/>
      <c r="G37" s="201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</row>
    <row r="38" spans="1:27" ht="16.5" customHeight="1" x14ac:dyDescent="0.2">
      <c r="A38" s="76" t="s">
        <v>346</v>
      </c>
      <c r="B38" s="208" t="s">
        <v>265</v>
      </c>
      <c r="C38" s="209"/>
      <c r="D38" s="209"/>
      <c r="E38" s="209"/>
      <c r="F38" s="209"/>
      <c r="G38" s="210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</row>
    <row r="39" spans="1:27" ht="28.5" customHeight="1" x14ac:dyDescent="0.2">
      <c r="A39" s="76" t="s">
        <v>266</v>
      </c>
      <c r="B39" s="219" t="s">
        <v>65</v>
      </c>
      <c r="C39" s="220"/>
      <c r="D39" s="220"/>
      <c r="E39" s="220"/>
      <c r="F39" s="220"/>
      <c r="G39" s="221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ht="27.75" customHeight="1" x14ac:dyDescent="0.2">
      <c r="A40" s="76" t="s">
        <v>350</v>
      </c>
      <c r="B40" s="208" t="s">
        <v>264</v>
      </c>
      <c r="C40" s="209"/>
      <c r="D40" s="209"/>
      <c r="E40" s="209"/>
      <c r="F40" s="209"/>
      <c r="G40" s="210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ht="13.5" customHeight="1" x14ac:dyDescent="0.2">
      <c r="A41" s="76" t="s">
        <v>351</v>
      </c>
      <c r="B41" s="199" t="s">
        <v>70</v>
      </c>
      <c r="C41" s="200"/>
      <c r="D41" s="200"/>
      <c r="E41" s="200"/>
      <c r="F41" s="200"/>
      <c r="G41" s="201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ht="13.5" customHeight="1" x14ac:dyDescent="0.2">
      <c r="A42" s="76" t="s">
        <v>352</v>
      </c>
      <c r="B42" s="199" t="s">
        <v>67</v>
      </c>
      <c r="C42" s="200"/>
      <c r="D42" s="200"/>
      <c r="E42" s="200"/>
      <c r="F42" s="200"/>
      <c r="G42" s="201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3.5" customHeight="1" x14ac:dyDescent="0.2">
      <c r="A43" s="76" t="s">
        <v>267</v>
      </c>
      <c r="B43" s="199" t="s">
        <v>267</v>
      </c>
      <c r="C43" s="200"/>
      <c r="D43" s="200"/>
      <c r="E43" s="200"/>
      <c r="F43" s="200"/>
      <c r="G43" s="201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</row>
    <row r="44" spans="1:27" ht="25.5" x14ac:dyDescent="0.2">
      <c r="A44" s="76" t="s">
        <v>353</v>
      </c>
      <c r="B44" s="199" t="s">
        <v>268</v>
      </c>
      <c r="C44" s="200"/>
      <c r="D44" s="200"/>
      <c r="E44" s="200"/>
      <c r="F44" s="200"/>
      <c r="G44" s="201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</row>
    <row r="45" spans="1:27" ht="14.25" x14ac:dyDescent="0.2">
      <c r="A45" s="76" t="s">
        <v>329</v>
      </c>
      <c r="B45" s="199" t="s">
        <v>14</v>
      </c>
      <c r="C45" s="200"/>
      <c r="D45" s="200"/>
      <c r="E45" s="200"/>
      <c r="F45" s="200"/>
      <c r="G45" s="201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</row>
    <row r="46" spans="1:27" ht="14.25" x14ac:dyDescent="0.2">
      <c r="A46" s="76" t="s">
        <v>269</v>
      </c>
      <c r="B46" s="199" t="s">
        <v>52</v>
      </c>
      <c r="C46" s="200"/>
      <c r="D46" s="200"/>
      <c r="E46" s="200"/>
      <c r="F46" s="200"/>
      <c r="G46" s="201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7" spans="1:27" ht="14.25" x14ac:dyDescent="0.2">
      <c r="A47" s="76" t="s">
        <v>354</v>
      </c>
      <c r="B47" s="199" t="s">
        <v>60</v>
      </c>
      <c r="C47" s="200"/>
      <c r="D47" s="200"/>
      <c r="E47" s="200"/>
      <c r="F47" s="200"/>
      <c r="G47" s="201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</row>
    <row r="48" spans="1:27" ht="12.6" customHeight="1" x14ac:dyDescent="0.2">
      <c r="A48" s="76" t="s">
        <v>355</v>
      </c>
      <c r="B48" s="199" t="s">
        <v>61</v>
      </c>
      <c r="C48" s="200"/>
      <c r="D48" s="200"/>
      <c r="E48" s="200"/>
      <c r="F48" s="200"/>
      <c r="G48" s="201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</row>
    <row r="49" spans="1:27" ht="14.25" x14ac:dyDescent="0.2">
      <c r="A49" s="76" t="s">
        <v>356</v>
      </c>
      <c r="B49" s="199" t="s">
        <v>53</v>
      </c>
      <c r="C49" s="200"/>
      <c r="D49" s="200"/>
      <c r="E49" s="200"/>
      <c r="F49" s="200"/>
      <c r="G49" s="201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</row>
    <row r="50" spans="1:27" ht="24.75" customHeight="1" x14ac:dyDescent="0.2">
      <c r="A50" s="76" t="s">
        <v>357</v>
      </c>
      <c r="B50" s="199" t="s">
        <v>54</v>
      </c>
      <c r="C50" s="200"/>
      <c r="D50" s="200"/>
      <c r="E50" s="200"/>
      <c r="F50" s="200"/>
      <c r="G50" s="201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</row>
    <row r="51" spans="1:27" ht="13.5" customHeight="1" x14ac:dyDescent="0.2">
      <c r="A51" s="76" t="s">
        <v>358</v>
      </c>
      <c r="B51" s="199" t="s">
        <v>57</v>
      </c>
      <c r="C51" s="200"/>
      <c r="D51" s="200"/>
      <c r="E51" s="200"/>
      <c r="F51" s="200"/>
      <c r="G51" s="201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</row>
    <row r="52" spans="1:27" ht="27.75" customHeight="1" x14ac:dyDescent="0.2">
      <c r="A52" s="76" t="s">
        <v>359</v>
      </c>
      <c r="B52" s="199" t="s">
        <v>57</v>
      </c>
      <c r="C52" s="200"/>
      <c r="D52" s="200"/>
      <c r="E52" s="200"/>
      <c r="F52" s="200"/>
      <c r="G52" s="201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</row>
    <row r="53" spans="1:27" ht="13.5" customHeight="1" x14ac:dyDescent="0.2">
      <c r="A53" s="76" t="s">
        <v>360</v>
      </c>
      <c r="B53" s="199" t="s">
        <v>58</v>
      </c>
      <c r="C53" s="200"/>
      <c r="D53" s="200"/>
      <c r="E53" s="200"/>
      <c r="F53" s="200"/>
      <c r="G53" s="201"/>
      <c r="H53" s="36"/>
      <c r="I53" s="81" t="s">
        <v>270</v>
      </c>
      <c r="J53" s="82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</row>
    <row r="54" spans="1:27" ht="13.5" customHeight="1" x14ac:dyDescent="0.2">
      <c r="A54" s="76" t="s">
        <v>271</v>
      </c>
      <c r="B54" s="199" t="s">
        <v>271</v>
      </c>
      <c r="C54" s="200"/>
      <c r="D54" s="200"/>
      <c r="E54" s="200"/>
      <c r="F54" s="200"/>
      <c r="G54" s="201"/>
      <c r="H54" s="36"/>
      <c r="I54" s="83" t="s">
        <v>272</v>
      </c>
      <c r="J54" s="119" t="s">
        <v>72</v>
      </c>
      <c r="K54" s="35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spans="1:27" ht="65.25" customHeight="1" x14ac:dyDescent="0.2">
      <c r="A55" s="76" t="s">
        <v>273</v>
      </c>
      <c r="B55" s="199" t="s">
        <v>274</v>
      </c>
      <c r="C55" s="200"/>
      <c r="D55" s="200"/>
      <c r="E55" s="200"/>
      <c r="F55" s="200"/>
      <c r="G55" s="201"/>
      <c r="H55" s="36"/>
      <c r="I55" s="84" t="s">
        <v>275</v>
      </c>
      <c r="J55" s="42">
        <v>83</v>
      </c>
      <c r="K55" s="32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</row>
    <row r="56" spans="1:27" ht="31.5" customHeight="1" thickBot="1" x14ac:dyDescent="0.25">
      <c r="A56" s="80" t="s">
        <v>276</v>
      </c>
      <c r="B56" s="125" t="s">
        <v>277</v>
      </c>
      <c r="C56" s="126"/>
      <c r="D56" s="126"/>
      <c r="E56" s="126"/>
      <c r="F56" s="126"/>
      <c r="G56" s="127"/>
      <c r="H56" s="36"/>
      <c r="I56" s="85" t="s">
        <v>278</v>
      </c>
      <c r="J56" s="86">
        <f>VLOOKUP(J54,'Listes de choix'!AN2:AO5,2,FALSE)/J55</f>
        <v>1.6867469879518073</v>
      </c>
      <c r="K56" s="32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</row>
    <row r="57" spans="1:27" ht="28.5" customHeight="1" thickBot="1" x14ac:dyDescent="0.25">
      <c r="A57" s="215"/>
      <c r="B57" s="215"/>
      <c r="C57" s="215"/>
      <c r="D57" s="215"/>
      <c r="E57" s="215"/>
      <c r="F57" s="215"/>
      <c r="G57" s="215"/>
      <c r="H57" s="36"/>
      <c r="I57" s="32"/>
      <c r="J57" s="32"/>
      <c r="K57" s="32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</row>
    <row r="58" spans="1:27" ht="29.1" customHeight="1" thickBot="1" x14ac:dyDescent="0.25">
      <c r="A58" s="183" t="s">
        <v>279</v>
      </c>
      <c r="B58" s="184"/>
      <c r="C58" s="184"/>
      <c r="D58" s="184"/>
      <c r="E58" s="184"/>
      <c r="F58" s="184"/>
      <c r="G58" s="185"/>
      <c r="H58" s="36"/>
      <c r="I58" s="32"/>
      <c r="J58" s="32"/>
      <c r="K58" s="32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</row>
    <row r="59" spans="1:27" ht="17.25" customHeight="1" x14ac:dyDescent="0.2">
      <c r="A59" s="76" t="s">
        <v>267</v>
      </c>
      <c r="B59" s="211" t="s">
        <v>267</v>
      </c>
      <c r="C59" s="212"/>
      <c r="D59" s="212"/>
      <c r="E59" s="212"/>
      <c r="F59" s="212"/>
      <c r="G59" s="213"/>
      <c r="H59" s="36"/>
      <c r="I59" s="32"/>
      <c r="J59" s="32"/>
      <c r="K59" s="32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</row>
    <row r="60" spans="1:27" ht="15.75" customHeight="1" x14ac:dyDescent="0.2">
      <c r="A60" s="76" t="s">
        <v>280</v>
      </c>
      <c r="B60" s="211" t="s">
        <v>281</v>
      </c>
      <c r="C60" s="212"/>
      <c r="D60" s="212"/>
      <c r="E60" s="212"/>
      <c r="F60" s="212"/>
      <c r="G60" s="213"/>
      <c r="H60" s="36"/>
      <c r="I60" s="32"/>
      <c r="J60" s="32"/>
      <c r="K60" s="32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</row>
    <row r="61" spans="1:27" ht="13.5" customHeight="1" x14ac:dyDescent="0.2">
      <c r="A61" s="76" t="s">
        <v>282</v>
      </c>
      <c r="B61" s="222" t="s">
        <v>264</v>
      </c>
      <c r="C61" s="223"/>
      <c r="D61" s="223"/>
      <c r="E61" s="223"/>
      <c r="F61" s="223"/>
      <c r="G61" s="224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</row>
    <row r="62" spans="1:27" ht="13.5" customHeight="1" x14ac:dyDescent="0.2">
      <c r="A62" s="76" t="s">
        <v>283</v>
      </c>
      <c r="B62" s="211" t="s">
        <v>59</v>
      </c>
      <c r="C62" s="212"/>
      <c r="D62" s="212"/>
      <c r="E62" s="212"/>
      <c r="F62" s="212"/>
      <c r="G62" s="213"/>
      <c r="H62" s="36"/>
      <c r="I62" s="36"/>
      <c r="J62" s="36"/>
      <c r="K62" s="35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</row>
    <row r="63" spans="1:27" ht="38.25" x14ac:dyDescent="0.2">
      <c r="A63" s="76" t="s">
        <v>284</v>
      </c>
      <c r="B63" s="211" t="s">
        <v>285</v>
      </c>
      <c r="C63" s="212"/>
      <c r="D63" s="212"/>
      <c r="E63" s="212"/>
      <c r="F63" s="212"/>
      <c r="G63" s="213"/>
      <c r="H63" s="36"/>
      <c r="I63" s="36"/>
      <c r="J63" s="36"/>
      <c r="K63" s="35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</row>
    <row r="64" spans="1:27" ht="13.5" customHeight="1" x14ac:dyDescent="0.2">
      <c r="A64" s="76" t="s">
        <v>286</v>
      </c>
      <c r="B64" s="211" t="s">
        <v>287</v>
      </c>
      <c r="C64" s="212"/>
      <c r="D64" s="212"/>
      <c r="E64" s="212"/>
      <c r="F64" s="212"/>
      <c r="G64" s="213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</row>
    <row r="65" spans="1:27" ht="27.75" customHeight="1" thickBot="1" x14ac:dyDescent="0.25">
      <c r="A65" s="76" t="s">
        <v>288</v>
      </c>
      <c r="B65" s="125" t="s">
        <v>289</v>
      </c>
      <c r="C65" s="126"/>
      <c r="D65" s="126"/>
      <c r="E65" s="126"/>
      <c r="F65" s="126"/>
      <c r="G65" s="127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</row>
    <row r="66" spans="1:27" ht="13.5" customHeight="1" thickBot="1" x14ac:dyDescent="0.25">
      <c r="A66" s="37"/>
      <c r="B66" s="38"/>
      <c r="C66" s="39"/>
      <c r="D66" s="40"/>
      <c r="E66" s="40"/>
      <c r="F66" s="40"/>
      <c r="G66" s="35"/>
      <c r="H66" s="35"/>
      <c r="I66" s="35"/>
      <c r="J66" s="35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</row>
    <row r="67" spans="1:27" ht="20.45" customHeight="1" thickBot="1" x14ac:dyDescent="0.3">
      <c r="A67" s="168" t="s">
        <v>290</v>
      </c>
      <c r="B67" s="196"/>
      <c r="C67" s="196"/>
      <c r="D67" s="196"/>
      <c r="E67" s="196"/>
      <c r="F67" s="197"/>
      <c r="G67" s="43"/>
      <c r="H67" s="43"/>
      <c r="I67" s="35"/>
      <c r="J67" s="35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</row>
    <row r="68" spans="1:27" ht="12" customHeight="1" thickBot="1" x14ac:dyDescent="0.25">
      <c r="A68" s="194" t="s">
        <v>291</v>
      </c>
      <c r="B68" s="195"/>
      <c r="C68" s="131" t="s">
        <v>292</v>
      </c>
      <c r="D68" s="132"/>
      <c r="E68" s="132"/>
      <c r="F68" s="133"/>
      <c r="G68" s="44"/>
      <c r="H68" s="45"/>
      <c r="I68" s="35"/>
      <c r="J68" s="35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</row>
    <row r="69" spans="1:27" ht="12" customHeight="1" x14ac:dyDescent="0.2">
      <c r="A69" s="46"/>
      <c r="B69" s="47" t="s">
        <v>293</v>
      </c>
      <c r="C69" s="92" t="s">
        <v>293</v>
      </c>
      <c r="D69" s="92" t="s">
        <v>294</v>
      </c>
      <c r="E69" s="92" t="s">
        <v>295</v>
      </c>
      <c r="F69" s="93" t="s">
        <v>296</v>
      </c>
      <c r="G69" s="45"/>
      <c r="H69" s="48"/>
      <c r="I69" s="35"/>
      <c r="J69" s="35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</row>
    <row r="70" spans="1:27" ht="12" customHeight="1" x14ac:dyDescent="0.2">
      <c r="A70" s="87" t="s">
        <v>297</v>
      </c>
      <c r="B70" s="110" t="str">
        <f>IF(B34="T1",35,IF(B34="T2",60,IF(OR(B34="T3",B34="T3+"),75,IF(OR(B34="T4",B34="T4+"),90,IF(OR(B34="T5",B34="T5+"),105,IF(OR(B34="T6",B34="T6+"),120,IF(OR(B34="T7","T7+"),135,"Indiquer le type de logement")))))))</f>
        <v>Indiquer le type de logement</v>
      </c>
      <c r="C70" s="107">
        <f>SUM(C71:C77)</f>
        <v>0</v>
      </c>
      <c r="D70" s="107">
        <f>SUM(D71:D77)</f>
        <v>0</v>
      </c>
      <c r="E70" s="108">
        <f>SUM(E71:E78)</f>
        <v>0</v>
      </c>
      <c r="F70" s="109">
        <f>SUM(F71:F78)</f>
        <v>0</v>
      </c>
      <c r="G70" s="45"/>
      <c r="H70" s="49"/>
      <c r="I70" s="35"/>
      <c r="J70" s="35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</row>
    <row r="71" spans="1:27" ht="12" customHeight="1" x14ac:dyDescent="0.2">
      <c r="A71" s="87" t="s">
        <v>298</v>
      </c>
      <c r="B71" s="110" t="str">
        <f>IF(B34="T1",20,IF(B34="T2",30,IF(OR(B34="T3",B34="T3+"),45,IF(OR(B34="T4",B34="T4+"),45,IF(OR(B34="T5",B34="T5+"),45,IF(OR(B34="T6",B34="T6+"),45,IF(OR(B34="T7","T7+"),45,"Indiquer le type de logement")))))))</f>
        <v>Indiquer le type de logement</v>
      </c>
      <c r="C71" s="50"/>
      <c r="D71" s="50"/>
      <c r="E71" s="51"/>
      <c r="F71" s="52"/>
      <c r="G71" s="45"/>
      <c r="H71" s="49"/>
      <c r="I71" s="35"/>
      <c r="J71" s="35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</row>
    <row r="72" spans="1:27" ht="12" customHeight="1" x14ac:dyDescent="0.2">
      <c r="A72" s="87" t="s">
        <v>299</v>
      </c>
      <c r="B72" s="110" t="str">
        <f>IF(B34="T1",15,IF(B34="T2",15,IF(OR(B34="T3",B34="T3+"),30,IF(OR(B34="T4",B34="T4+"),30,IF(OR(B34="T5",B34="T5+"),30,IF(OR(B34="T6",B34="T6+"),30,IF(OR(B34="T7","T7+"),30,"Indiquer le type de logement")))))))</f>
        <v>Indiquer le type de logement</v>
      </c>
      <c r="C72" s="50"/>
      <c r="D72" s="50"/>
      <c r="E72" s="51"/>
      <c r="F72" s="52"/>
      <c r="G72" s="45"/>
      <c r="H72" s="49"/>
      <c r="I72" s="35"/>
      <c r="J72" s="35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</row>
    <row r="73" spans="1:27" ht="12" customHeight="1" x14ac:dyDescent="0.2">
      <c r="A73" s="88" t="s">
        <v>300</v>
      </c>
      <c r="B73" s="110" t="str">
        <f>IF(B34="T1",15,IF(B34="T2",15,IF(OR(B34="T3",B34="T3+"),30,IF(OR(B34="T4",B34="T4+"),30,IF(OR(B34="T5",B34="T5+"),30,IF(OR(B34="T6",B34="T6+"),30,IF(OR(B34="T7","T7+"),30,"Indiquer le type de logement")))))))</f>
        <v>Indiquer le type de logement</v>
      </c>
      <c r="C73" s="50"/>
      <c r="D73" s="50"/>
      <c r="E73" s="51"/>
      <c r="F73" s="52"/>
      <c r="G73" s="45"/>
      <c r="H73" s="49"/>
      <c r="I73" s="35"/>
      <c r="J73" s="35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</row>
    <row r="74" spans="1:27" ht="12" customHeight="1" x14ac:dyDescent="0.2">
      <c r="A74" s="88" t="s">
        <v>301</v>
      </c>
      <c r="B74" s="110" t="str">
        <f>IF(B34="T1",15,IF(B34="T2",15,IF(OR(B34="T3",B34="T3+"),15,IF(OR(B34="T4",B34="T4+"),15,IF(OR(B34="T5",B34="T5+"),15,IF(OR(B34="T6",B34="T6+"),15,IF(OR(B34="T7","T7+"),15,"Indiquer le type de logement")))))))</f>
        <v>Indiquer le type de logement</v>
      </c>
      <c r="C74" s="50"/>
      <c r="D74" s="50"/>
      <c r="E74" s="51"/>
      <c r="F74" s="52"/>
      <c r="G74" s="45"/>
      <c r="H74" s="49"/>
      <c r="I74" s="35"/>
      <c r="J74" s="35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</row>
    <row r="75" spans="1:27" ht="12" customHeight="1" x14ac:dyDescent="0.2">
      <c r="A75" s="88" t="s">
        <v>302</v>
      </c>
      <c r="B75" s="110" t="str">
        <f>IF(B34="T1",15,IF(B34="T2",15,IF(OR(B34="T3",B34="T3+"),15,IF(OR(B34="T4",B34="T4+"),15,IF(OR(B34="T5",B34="T5+"),15,IF(OR(B34="T6",B34="T6+"),15,IF(OR(B34="T7","T7+"),15,"Indiquer le type de logement")))))))</f>
        <v>Indiquer le type de logement</v>
      </c>
      <c r="C75" s="50"/>
      <c r="D75" s="50"/>
      <c r="E75" s="51"/>
      <c r="F75" s="52"/>
      <c r="G75" s="45"/>
      <c r="H75" s="49"/>
      <c r="I75" s="35"/>
      <c r="J75" s="35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</row>
    <row r="76" spans="1:27" ht="12" customHeight="1" x14ac:dyDescent="0.2">
      <c r="A76" s="88" t="s">
        <v>303</v>
      </c>
      <c r="B76" s="89"/>
      <c r="C76" s="50"/>
      <c r="D76" s="50"/>
      <c r="E76" s="51"/>
      <c r="F76" s="52"/>
      <c r="G76" s="45"/>
      <c r="H76" s="49"/>
      <c r="I76" s="35"/>
      <c r="J76" s="35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</row>
    <row r="77" spans="1:27" ht="12" customHeight="1" x14ac:dyDescent="0.2">
      <c r="A77" s="88" t="s">
        <v>304</v>
      </c>
      <c r="B77" s="89"/>
      <c r="C77" s="50"/>
      <c r="D77" s="50"/>
      <c r="E77" s="51"/>
      <c r="F77" s="52"/>
      <c r="G77" s="45"/>
      <c r="H77" s="49"/>
      <c r="I77" s="35"/>
      <c r="J77" s="35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</row>
    <row r="78" spans="1:27" ht="12" customHeight="1" thickBot="1" x14ac:dyDescent="0.25">
      <c r="A78" s="90" t="s">
        <v>305</v>
      </c>
      <c r="B78" s="91"/>
      <c r="C78" s="53"/>
      <c r="D78" s="53"/>
      <c r="E78" s="54"/>
      <c r="F78" s="55"/>
      <c r="G78" s="45"/>
      <c r="H78" s="49"/>
      <c r="I78" s="193"/>
      <c r="J78" s="193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</row>
    <row r="79" spans="1:27" ht="12" customHeight="1" thickBot="1" x14ac:dyDescent="0.25">
      <c r="A79" s="56"/>
      <c r="B79" s="94"/>
      <c r="C79" s="134" t="s">
        <v>306</v>
      </c>
      <c r="D79" s="134"/>
      <c r="E79" s="134"/>
      <c r="F79" s="134"/>
      <c r="G79" s="134"/>
      <c r="H79" s="57"/>
      <c r="I79" s="35"/>
      <c r="J79" s="35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</row>
    <row r="80" spans="1:27" ht="17.45" customHeight="1" thickBot="1" x14ac:dyDescent="0.3">
      <c r="A80" s="159" t="s">
        <v>307</v>
      </c>
      <c r="B80" s="160"/>
      <c r="C80" s="160"/>
      <c r="D80" s="160"/>
      <c r="E80" s="160"/>
      <c r="F80" s="160"/>
      <c r="G80" s="160"/>
      <c r="H80" s="161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</row>
    <row r="81" spans="1:27" x14ac:dyDescent="0.2">
      <c r="A81" s="95" t="s">
        <v>308</v>
      </c>
      <c r="B81" s="162" t="s">
        <v>69</v>
      </c>
      <c r="C81" s="163"/>
      <c r="D81" s="163"/>
      <c r="E81" s="163"/>
      <c r="F81" s="163"/>
      <c r="G81" s="163"/>
      <c r="H81" s="164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</row>
    <row r="82" spans="1:27" ht="28.5" customHeight="1" x14ac:dyDescent="0.2">
      <c r="A82" s="96" t="s">
        <v>361</v>
      </c>
      <c r="B82" s="165" t="s">
        <v>68</v>
      </c>
      <c r="C82" s="166"/>
      <c r="D82" s="166"/>
      <c r="E82" s="166"/>
      <c r="F82" s="166"/>
      <c r="G82" s="166"/>
      <c r="H82" s="167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</row>
    <row r="83" spans="1:27" ht="41.25" customHeight="1" x14ac:dyDescent="0.2">
      <c r="A83" s="97" t="s">
        <v>309</v>
      </c>
      <c r="B83" s="98" t="s">
        <v>310</v>
      </c>
      <c r="C83" s="99" t="s">
        <v>311</v>
      </c>
      <c r="D83" s="99" t="s">
        <v>312</v>
      </c>
      <c r="E83" s="99" t="s">
        <v>313</v>
      </c>
      <c r="F83" s="99" t="s">
        <v>314</v>
      </c>
      <c r="G83" s="100" t="s">
        <v>315</v>
      </c>
      <c r="H83" s="101" t="s">
        <v>316</v>
      </c>
      <c r="I83" s="35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</row>
    <row r="84" spans="1:27" ht="12" customHeight="1" x14ac:dyDescent="0.2">
      <c r="A84" s="102" t="s">
        <v>102</v>
      </c>
      <c r="B84" s="58" t="s">
        <v>71</v>
      </c>
      <c r="C84" s="59"/>
      <c r="D84" s="60"/>
      <c r="E84" s="111" t="str">
        <f>IF(C84="","A mesurer",IF(AND($B$37="Simple flux autoréglable",C84&gt;=$B$71),"Conforme",IF(AND(OR($B$37="Simple flux Hygro A",$B$37="Simple flux Hygro B",$B$37="Double-flux avec récupération d'énergie","Autre"),$C$71&lt;=C84,C84&lt;=$D$71),"Conforme","Non conforme")))</f>
        <v>A mesurer</v>
      </c>
      <c r="F84" s="111" t="str">
        <f>IF($B$37="Simple flux Autoréglable","Non concerné",IF(D84="","A mesurer",IF(AND($B$37="Simple flux autoréglable",D84&gt;=$B$71),"Conforme",IF(AND(OR($B$37="Simple flux Hygro A",$B$37="Simple flux Hygro B",$B$37="Double-flux avec récupération d'énergie","Autre"),$E$71&lt;=D84,D84&lt;=$F$71),"Conforme","Non conforme"))))</f>
        <v>A mesurer</v>
      </c>
      <c r="G84" s="61" t="s">
        <v>63</v>
      </c>
      <c r="H84" s="62" t="s">
        <v>317</v>
      </c>
      <c r="I84" s="35"/>
      <c r="J84" s="63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</row>
    <row r="85" spans="1:27" ht="12" customHeight="1" x14ac:dyDescent="0.2">
      <c r="A85" s="102" t="s">
        <v>102</v>
      </c>
      <c r="B85" s="58" t="s">
        <v>71</v>
      </c>
      <c r="C85" s="59"/>
      <c r="D85" s="60"/>
      <c r="E85" s="111" t="str">
        <f>IF(C85="","A mesurer",IF(AND($B$37="Simple flux autoréglable",C85&gt;=$B$71),"Conforme",IF(AND(OR($B$37="Simple flux Hygro A",$B$37="Simple flux Hygro B",$B$37="Double-flux avec récupération d'énergie","Autre"),$C$71&lt;=C85,C85&lt;=$D$71),"Conforme","Non conforme")))</f>
        <v>A mesurer</v>
      </c>
      <c r="F85" s="111" t="str">
        <f>IF($B$37="Simple flux Autoréglable","Non concerné",IF(D85="","A mesurer",IF(AND($B$37="Simple flux autoréglable",D85&gt;=$B$71),"Conforme",IF(AND(OR($B$37="Simple flux Hygro A",$B$37="Simple flux Hygro B",$B$37="Double-flux avec récupération d'énergie","Autre"),$E$71&lt;=D85,D85&lt;=$F$71),"Conforme","Non conforme"))))</f>
        <v>A mesurer</v>
      </c>
      <c r="G85" s="61" t="s">
        <v>63</v>
      </c>
      <c r="H85" s="62" t="s">
        <v>317</v>
      </c>
      <c r="I85" s="35"/>
      <c r="J85" s="63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 spans="1:27" ht="12" customHeight="1" x14ac:dyDescent="0.2">
      <c r="A86" s="102" t="s">
        <v>102</v>
      </c>
      <c r="B86" s="58" t="s">
        <v>71</v>
      </c>
      <c r="C86" s="59"/>
      <c r="D86" s="60"/>
      <c r="E86" s="111" t="str">
        <f>IF(C86="","A mesurer",IF(AND($B$37="Simple flux autoréglable",C86&gt;=$B$71),"Conforme",IF(AND(OR($B$37="Simple flux Hygro A",$B$37="Simple flux Hygro B",$B$37="Double-flux avec récupération d'énergie","Autre"),$C$71&lt;=C86,C86&lt;=$D$71),"Conforme","Non conforme")))</f>
        <v>A mesurer</v>
      </c>
      <c r="F86" s="111" t="str">
        <f>IF($B$37="Simple flux Autoréglable","Non concerné",IF(D86="","A mesurer",IF(AND($B$37="Simple flux autoréglable",D86&gt;=$B$71),"Conforme",IF(AND(OR($B$37="Simple flux Hygro A",$B$37="Simple flux Hygro B",$B$37="Double-flux avec récupération d'énergie","Autre"),$E$71&lt;=D86,D86&lt;=$F$71),"Conforme","Non conforme"))))</f>
        <v>A mesurer</v>
      </c>
      <c r="G86" s="61" t="s">
        <v>63</v>
      </c>
      <c r="H86" s="62" t="s">
        <v>317</v>
      </c>
      <c r="I86" s="35"/>
      <c r="J86" s="63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87" spans="1:27" ht="12" customHeight="1" x14ac:dyDescent="0.2">
      <c r="A87" s="102" t="s">
        <v>102</v>
      </c>
      <c r="B87" s="58" t="s">
        <v>71</v>
      </c>
      <c r="C87" s="59"/>
      <c r="D87" s="60"/>
      <c r="E87" s="111" t="str">
        <f>IF(C87="","A mesurer",IF(AND($B$37="Simple flux autoréglable",C87&gt;=$B$71),"Conforme",IF(AND(OR($B$37="Simple flux Hygro A",$B$37="Simple flux Hygro B",$B$37="Double-flux avec récupération d'énergie","Autre"),$C$71&lt;=C87,C87&lt;=$D$71),"Conforme","Non conforme")))</f>
        <v>A mesurer</v>
      </c>
      <c r="F87" s="111" t="str">
        <f>IF($B$37="Simple flux Autoréglable","Non concerné",IF(D87="","A mesurer",IF(AND($B$37="Simple flux autoréglable",D87&gt;=$B$71),"Conforme",IF(AND(OR($B$37="Simple flux Hygro A",$B$37="Simple flux Hygro B",$B$37="Double-flux avec récupération d'énergie","Autre"),$E$71&lt;=D87,D87&lt;=$F$71),"Conforme","Non conforme"))))</f>
        <v>A mesurer</v>
      </c>
      <c r="G87" s="61" t="s">
        <v>63</v>
      </c>
      <c r="H87" s="62" t="s">
        <v>317</v>
      </c>
      <c r="I87" s="35"/>
      <c r="J87" s="63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</row>
    <row r="88" spans="1:27" ht="12" customHeight="1" x14ac:dyDescent="0.2">
      <c r="A88" s="103" t="s">
        <v>318</v>
      </c>
      <c r="B88" s="58" t="s">
        <v>71</v>
      </c>
      <c r="C88" s="59"/>
      <c r="D88" s="60"/>
      <c r="E88" s="111" t="str">
        <f>IF(C88="","A mesurer",IF(AND($B$37="Simple flux autoréglable",C88&gt;=$B$72),"Conforme",IF(AND(OR($B$37="Simple flux Hygro A",$B$37="Simple flux Hygro B",$B$37="Double-flux avec récupération d'énergie","Autre"),$C$72&lt;=C88,C88&lt;=$D$72),"Conforme","Non conforme")))</f>
        <v>A mesurer</v>
      </c>
      <c r="F88" s="111" t="str">
        <f>IF($B$37="Simple flux Autoréglable","Non concerné",IF(D88="","A mesurer",IF(AND($B$37="Simple flux autoréglable",D88&gt;=$B$72),"Conforme",IF(AND(OR($B$37="Simple flux Hygro A",$B$37="Simple flux Hygro B",$B$37="Double-flux avec récupération d'énergie","Autre"),$E$72&lt;=D88,D88&lt;=$F$72),"Conforme","Non conforme"))))</f>
        <v>A mesurer</v>
      </c>
      <c r="G88" s="61" t="s">
        <v>63</v>
      </c>
      <c r="H88" s="62" t="s">
        <v>317</v>
      </c>
      <c r="I88" s="35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</row>
    <row r="89" spans="1:27" ht="12" customHeight="1" x14ac:dyDescent="0.2">
      <c r="A89" s="103" t="s">
        <v>318</v>
      </c>
      <c r="B89" s="58" t="s">
        <v>71</v>
      </c>
      <c r="C89" s="59"/>
      <c r="D89" s="60"/>
      <c r="E89" s="111" t="str">
        <f>IF(C89="","A mesurer",IF(AND($B$37="Simple flux autoréglable",C89&gt;=$B$72),"Conforme",IF(AND(OR($B$37="Simple flux Hygro A",$B$37="Simple flux Hygro B",$B$37="Double-flux avec récupération d'énergie","Autre"),$C$72&lt;=C89,C89&lt;=$D$72),"Conforme","Non conforme")))</f>
        <v>A mesurer</v>
      </c>
      <c r="F89" s="111" t="str">
        <f>IF($B$37="Simple flux Autoréglable","Non concerné",IF(D89="","A mesurer",IF(AND($B$37="Simple flux autoréglable",D89&gt;=$B$72),"Conforme",IF(AND(OR($B$37="Simple flux Hygro A",$B$37="Simple flux Hygro B",$B$37="Double-flux avec récupération d'énergie","Autre"),$E$72&lt;=D89,D89&lt;=$F$72),"Conforme","Non conforme"))))</f>
        <v>A mesurer</v>
      </c>
      <c r="G89" s="61" t="s">
        <v>63</v>
      </c>
      <c r="H89" s="62" t="s">
        <v>317</v>
      </c>
      <c r="I89" s="35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</row>
    <row r="90" spans="1:27" ht="12" customHeight="1" x14ac:dyDescent="0.2">
      <c r="A90" s="103" t="s">
        <v>318</v>
      </c>
      <c r="B90" s="58" t="s">
        <v>71</v>
      </c>
      <c r="C90" s="59"/>
      <c r="D90" s="60"/>
      <c r="E90" s="111" t="str">
        <f>IF(C90="","A mesurer",IF(AND($B$37="Simple flux autoréglable",C90&gt;=$B$72),"Conforme",IF(AND(OR($B$37="Simple flux Hygro A",$B$37="Simple flux Hygro B",$B$37="Double-flux avec récupération d'énergie","Autre"),$C$72&lt;=C90,C90&lt;=$D$72),"Conforme","Non conforme")))</f>
        <v>A mesurer</v>
      </c>
      <c r="F90" s="111" t="str">
        <f>IF($B$37="Simple flux Autoréglable","Non concerné",IF(D90="","A mesurer",IF(AND($B$37="Simple flux autoréglable",D90&gt;=$B$72),"Conforme",IF(AND(OR($B$37="Simple flux Hygro A",$B$37="Simple flux Hygro B",$B$37="Double-flux avec récupération d'énergie","Autre"),$E$72&lt;=D90,D90&lt;=$F$72),"Conforme","Non conforme"))))</f>
        <v>A mesurer</v>
      </c>
      <c r="G90" s="61" t="s">
        <v>63</v>
      </c>
      <c r="H90" s="62" t="s">
        <v>317</v>
      </c>
      <c r="I90" s="35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</row>
    <row r="91" spans="1:27" ht="12" customHeight="1" x14ac:dyDescent="0.2">
      <c r="A91" s="103" t="s">
        <v>318</v>
      </c>
      <c r="B91" s="58" t="s">
        <v>71</v>
      </c>
      <c r="C91" s="59"/>
      <c r="D91" s="60"/>
      <c r="E91" s="111" t="str">
        <f>IF(C91="","A mesurer",IF(AND($B$37="Simple flux autoréglable",C91&gt;=$B$72),"Conforme",IF(AND(OR($B$37="Simple flux Hygro A",$B$37="Simple flux Hygro B",$B$37="Double-flux avec récupération d'énergie","Autre"),$C$72&lt;=C91,C91&lt;=$D$72),"Conforme","Non conforme")))</f>
        <v>A mesurer</v>
      </c>
      <c r="F91" s="111" t="str">
        <f>IF($B$37="Simple flux Autoréglable","Non concerné",IF(D91="","A mesurer",IF(AND($B$37="Simple flux autoréglable",D91&gt;=$B$72),"Conforme",IF(AND(OR($B$37="Simple flux Hygro A",$B$37="Simple flux Hygro B",$B$37="Double-flux avec récupération d'énergie","Autre"),$E$72&lt;=D91,D91&lt;=$F$72),"Conforme","Non conforme"))))</f>
        <v>A mesurer</v>
      </c>
      <c r="G91" s="61" t="s">
        <v>63</v>
      </c>
      <c r="H91" s="62" t="s">
        <v>317</v>
      </c>
      <c r="I91" s="35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</row>
    <row r="92" spans="1:27" ht="12" customHeight="1" x14ac:dyDescent="0.2">
      <c r="A92" s="103" t="s">
        <v>300</v>
      </c>
      <c r="B92" s="58" t="s">
        <v>71</v>
      </c>
      <c r="C92" s="59"/>
      <c r="D92" s="60"/>
      <c r="E92" s="111" t="str">
        <f t="shared" ref="E92:E97" si="0">IF(C92="","A mesurer",IF(AND($B$37="Simple flux autoréglable",C92&gt;=$B$73),"Conforme",IF(AND(OR($B$37="Simple flux Hygro A",$B$37="Simple flux Hygro B",$B$37="Double-flux avec récupération d'énergie","Autre"),$C$73&lt;=C92,C92&lt;=$D$73),"Conforme","Non conforme")))</f>
        <v>A mesurer</v>
      </c>
      <c r="F92" s="111" t="str">
        <f t="shared" ref="F92:F97" si="1">IF($B$37="Simple flux Autoréglable","Non concerné",IF(D92="","A mesurer",IF(AND($B$37="Simple flux autoréglable",D92&gt;=$B$73),"Conforme",IF(AND(OR($B$37="Simple flux Hygro A",$B$37="Simple flux Hygro B",$B$37="Double-flux avec récupération d'énergie","Autre"),$E$73&lt;=D92,D92&lt;=$F$73),"Conforme","Non conforme"))))</f>
        <v>A mesurer</v>
      </c>
      <c r="G92" s="61" t="s">
        <v>63</v>
      </c>
      <c r="H92" s="62" t="s">
        <v>317</v>
      </c>
      <c r="I92" s="35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</row>
    <row r="93" spans="1:27" ht="12" customHeight="1" x14ac:dyDescent="0.2">
      <c r="A93" s="103" t="s">
        <v>300</v>
      </c>
      <c r="B93" s="58" t="s">
        <v>71</v>
      </c>
      <c r="C93" s="59"/>
      <c r="D93" s="60"/>
      <c r="E93" s="111" t="str">
        <f t="shared" si="0"/>
        <v>A mesurer</v>
      </c>
      <c r="F93" s="111" t="str">
        <f t="shared" si="1"/>
        <v>A mesurer</v>
      </c>
      <c r="G93" s="61" t="s">
        <v>63</v>
      </c>
      <c r="H93" s="62" t="s">
        <v>317</v>
      </c>
      <c r="I93" s="35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 spans="1:27" ht="12" customHeight="1" x14ac:dyDescent="0.2">
      <c r="A94" s="103" t="s">
        <v>300</v>
      </c>
      <c r="B94" s="58" t="s">
        <v>71</v>
      </c>
      <c r="C94" s="59"/>
      <c r="D94" s="60"/>
      <c r="E94" s="111" t="str">
        <f t="shared" si="0"/>
        <v>A mesurer</v>
      </c>
      <c r="F94" s="111" t="str">
        <f t="shared" si="1"/>
        <v>A mesurer</v>
      </c>
      <c r="G94" s="61" t="s">
        <v>63</v>
      </c>
      <c r="H94" s="62" t="s">
        <v>317</v>
      </c>
      <c r="I94" s="35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</row>
    <row r="95" spans="1:27" ht="12" customHeight="1" x14ac:dyDescent="0.2">
      <c r="A95" s="103" t="s">
        <v>300</v>
      </c>
      <c r="B95" s="58" t="s">
        <v>71</v>
      </c>
      <c r="C95" s="59"/>
      <c r="D95" s="60"/>
      <c r="E95" s="111" t="str">
        <f t="shared" si="0"/>
        <v>A mesurer</v>
      </c>
      <c r="F95" s="111" t="str">
        <f t="shared" si="1"/>
        <v>A mesurer</v>
      </c>
      <c r="G95" s="61" t="s">
        <v>63</v>
      </c>
      <c r="H95" s="62" t="s">
        <v>317</v>
      </c>
      <c r="I95" s="35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</row>
    <row r="96" spans="1:27" ht="12" customHeight="1" x14ac:dyDescent="0.2">
      <c r="A96" s="103" t="s">
        <v>300</v>
      </c>
      <c r="B96" s="58" t="s">
        <v>71</v>
      </c>
      <c r="C96" s="59"/>
      <c r="D96" s="60"/>
      <c r="E96" s="111" t="str">
        <f t="shared" si="0"/>
        <v>A mesurer</v>
      </c>
      <c r="F96" s="111" t="str">
        <f t="shared" si="1"/>
        <v>A mesurer</v>
      </c>
      <c r="G96" s="61" t="s">
        <v>63</v>
      </c>
      <c r="H96" s="62" t="s">
        <v>317</v>
      </c>
      <c r="I96" s="35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spans="1:27" ht="12" customHeight="1" x14ac:dyDescent="0.2">
      <c r="A97" s="103" t="s">
        <v>300</v>
      </c>
      <c r="B97" s="58" t="s">
        <v>71</v>
      </c>
      <c r="C97" s="59"/>
      <c r="D97" s="60"/>
      <c r="E97" s="111" t="str">
        <f t="shared" si="0"/>
        <v>A mesurer</v>
      </c>
      <c r="F97" s="111" t="str">
        <f t="shared" si="1"/>
        <v>A mesurer</v>
      </c>
      <c r="G97" s="61" t="s">
        <v>63</v>
      </c>
      <c r="H97" s="62" t="s">
        <v>317</v>
      </c>
      <c r="I97" s="35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</row>
    <row r="98" spans="1:27" ht="12" customHeight="1" x14ac:dyDescent="0.2">
      <c r="A98" s="103" t="s">
        <v>319</v>
      </c>
      <c r="B98" s="58" t="s">
        <v>71</v>
      </c>
      <c r="C98" s="59"/>
      <c r="D98" s="60"/>
      <c r="E98" s="111" t="str">
        <f>IF(C98="","A mesurer",IF(AND($B$37="Simple flux autoréglable",C98&gt;=$B$74),"Conforme",IF(AND(OR($B$37="Simple flux Hygro A",$B$37="Simple flux Hygro B",$B$37="Double-flux avec récupération d'énergie","Autre"),$C$74&lt;=C98,C98&lt;=$D$74),"Conforme","Non conforme")))</f>
        <v>A mesurer</v>
      </c>
      <c r="F98" s="111" t="str">
        <f>IF($B$37="Simple flux Autoréglable","Non concerné",IF(D98="","A mesurer",IF(AND($B$37="Simple flux autoréglable",D98&gt;=$B$74),"Conforme",IF(AND(OR($B$37="Simple flux Hygro A",$B$37="Simple flux Hygro B",$B$37="Double-flux avec récupération d'énergie","Autre"),$E$74&lt;=D98,D98&lt;=$F$74),"Conforme","Non conforme"))))</f>
        <v>A mesurer</v>
      </c>
      <c r="G98" s="61" t="s">
        <v>63</v>
      </c>
      <c r="H98" s="62" t="s">
        <v>317</v>
      </c>
      <c r="I98" s="35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</row>
    <row r="99" spans="1:27" ht="12" customHeight="1" x14ac:dyDescent="0.2">
      <c r="A99" s="103" t="s">
        <v>319</v>
      </c>
      <c r="B99" s="58" t="s">
        <v>71</v>
      </c>
      <c r="C99" s="59"/>
      <c r="D99" s="60"/>
      <c r="E99" s="111" t="str">
        <f>IF(C99="","A mesurer",IF(AND($B$37="Simple flux autoréglable",C99&gt;=$B$74),"Conforme",IF(AND(OR($B$37="Simple flux Hygro A",$B$37="Simple flux Hygro B",$B$37="Double-flux avec récupération d'énergie","Autre"),$C$74&lt;=C99,C99&lt;=$D$74),"Conforme","Non conforme")))</f>
        <v>A mesurer</v>
      </c>
      <c r="F99" s="111" t="str">
        <f>IF($B$37="Simple flux Autoréglable","Non concerné",IF(D99="","A mesurer",IF(AND($B$37="Simple flux autoréglable",D99&gt;=$B$74),"Conforme",IF(AND(OR($B$37="Simple flux Hygro A",$B$37="Simple flux Hygro B",$B$37="Double-flux avec récupération d'énergie","Autre"),$E$74&lt;=D99,D99&lt;=$F$74),"Conforme","Non conforme"))))</f>
        <v>A mesurer</v>
      </c>
      <c r="G99" s="61" t="s">
        <v>63</v>
      </c>
      <c r="H99" s="62" t="s">
        <v>317</v>
      </c>
      <c r="I99" s="35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</row>
    <row r="100" spans="1:27" ht="12" customHeight="1" x14ac:dyDescent="0.2">
      <c r="A100" s="103" t="s">
        <v>319</v>
      </c>
      <c r="B100" s="58" t="s">
        <v>71</v>
      </c>
      <c r="C100" s="59"/>
      <c r="D100" s="60"/>
      <c r="E100" s="111" t="str">
        <f>IF(C100="","A mesurer",IF(AND($B$37="Simple flux autoréglable",C100&gt;=$B$74),"Conforme",IF(AND(OR($B$37="Simple flux Hygro A",$B$37="Simple flux Hygro B",$B$37="Double-flux avec récupération d'énergie","Autre"),$C$74&lt;=C100,C100&lt;=$D$74),"Conforme","Non conforme")))</f>
        <v>A mesurer</v>
      </c>
      <c r="F100" s="111" t="str">
        <f>IF($B$37="Simple flux Autoréglable","Non concerné",IF(D100="","A mesurer",IF(AND($B$37="Simple flux autoréglable",D100&gt;=$B$74),"Conforme",IF(AND(OR($B$37="Simple flux Hygro A",$B$37="Simple flux Hygro B",$B$37="Double-flux avec récupération d'énergie","Autre"),$E$74&lt;=D100,D100&lt;=$F$74),"Conforme","Non conforme"))))</f>
        <v>A mesurer</v>
      </c>
      <c r="G100" s="61" t="s">
        <v>63</v>
      </c>
      <c r="H100" s="62" t="s">
        <v>317</v>
      </c>
      <c r="I100" s="35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</row>
    <row r="101" spans="1:27" ht="12" customHeight="1" x14ac:dyDescent="0.2">
      <c r="A101" s="103" t="s">
        <v>319</v>
      </c>
      <c r="B101" s="58" t="s">
        <v>71</v>
      </c>
      <c r="C101" s="59"/>
      <c r="D101" s="60"/>
      <c r="E101" s="111" t="str">
        <f>IF(C101="","A mesurer",IF(AND($B$37="Simple flux autoréglable",C101&gt;=$B$74),"Conforme",IF(AND(OR($B$37="Simple flux Hygro A",$B$37="Simple flux Hygro B",$B$37="Double-flux avec récupération d'énergie","Autre"),$C$74&lt;=C101,C101&lt;=$D$74),"Conforme","Non conforme")))</f>
        <v>A mesurer</v>
      </c>
      <c r="F101" s="111" t="str">
        <f>IF($B$37="Simple flux Autoréglable","Non concerné",IF(D101="","A mesurer",IF(AND($B$37="Simple flux autoréglable",D101&gt;=$B$74),"Conforme",IF(AND(OR($B$37="Simple flux Hygro A",$B$37="Simple flux Hygro B",$B$37="Double-flux avec récupération d'énergie","Autre"),$E$74&lt;=D101,D101&lt;=$F$74),"Conforme","Non conforme"))))</f>
        <v>A mesurer</v>
      </c>
      <c r="G101" s="61" t="s">
        <v>63</v>
      </c>
      <c r="H101" s="62" t="s">
        <v>317</v>
      </c>
      <c r="I101" s="35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</row>
    <row r="102" spans="1:27" ht="12" customHeight="1" x14ac:dyDescent="0.2">
      <c r="A102" s="103" t="s">
        <v>320</v>
      </c>
      <c r="B102" s="58" t="s">
        <v>71</v>
      </c>
      <c r="C102" s="59"/>
      <c r="D102" s="60"/>
      <c r="E102" s="111" t="str">
        <f>IF(C102="","A mesurer",IF(AND($B$37="Simple flux autoréglable",C102&gt;=$B$75),"Conforme",IF(AND(OR($B$37="Simple flux Hygro A",$B$37="Simple flux Hygro B",$B$37="Double-flux avec récupération d'énergie","Autre"),$C$75&lt;=C102,C102&lt;=$D$75),"Conforme","Non conforme")))</f>
        <v>A mesurer</v>
      </c>
      <c r="F102" s="111" t="str">
        <f>IF($B$37="Simple flux Autoréglable","Non concerné",IF(D102="","A mesurer",IF(AND($B$37="Simple flux autoréglable",D102&gt;=$B$75),"Conforme",IF(AND(OR($B$37="Simple flux Hygro A",$B$37="Simple flux Hygro B",$B$37="Double-flux avec récupération d'énergie","Autre"),$E$75&lt;=D102,D102&lt;=$F$75),"Conforme","Non conforme"))))</f>
        <v>A mesurer</v>
      </c>
      <c r="G102" s="61" t="s">
        <v>63</v>
      </c>
      <c r="H102" s="62" t="s">
        <v>317</v>
      </c>
      <c r="I102" s="35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</row>
    <row r="103" spans="1:27" ht="12" customHeight="1" x14ac:dyDescent="0.2">
      <c r="A103" s="103" t="s">
        <v>320</v>
      </c>
      <c r="B103" s="58" t="s">
        <v>71</v>
      </c>
      <c r="C103" s="59"/>
      <c r="D103" s="60"/>
      <c r="E103" s="111" t="str">
        <f>IF(C103="","A mesurer",IF(AND($B$37="Simple flux autoréglable",C103&gt;=$B$75),"Conforme",IF(AND(OR($B$37="Simple flux Hygro A",$B$37="Simple flux Hygro B",$B$37="Double-flux avec récupération d'énergie","Autre"),$C$75&lt;=C103,C103&lt;=$D$75),"Conforme","Non conforme")))</f>
        <v>A mesurer</v>
      </c>
      <c r="F103" s="111" t="str">
        <f>IF($B$37="Simple flux Autoréglable","Non concerné",IF(D103="","A mesurer",IF(AND($B$37="Simple flux autoréglable",D103&gt;=$B$75),"Conforme",IF(AND(OR($B$37="Simple flux Hygro A",$B$37="Simple flux Hygro B",$B$37="Double-flux avec récupération d'énergie","Autre"),$E$75&lt;=D103,D103&lt;=$F$75),"Conforme","Non conforme"))))</f>
        <v>A mesurer</v>
      </c>
      <c r="G103" s="61" t="s">
        <v>63</v>
      </c>
      <c r="H103" s="62" t="s">
        <v>317</v>
      </c>
      <c r="I103" s="35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</row>
    <row r="104" spans="1:27" ht="12" customHeight="1" x14ac:dyDescent="0.2">
      <c r="A104" s="103" t="s">
        <v>320</v>
      </c>
      <c r="B104" s="58" t="s">
        <v>71</v>
      </c>
      <c r="C104" s="59"/>
      <c r="D104" s="60"/>
      <c r="E104" s="111" t="str">
        <f>IF(C104="","A mesurer",IF(AND($B$37="Simple flux autoréglable",C104&gt;=$B$75),"Conforme",IF(AND(OR($B$37="Simple flux Hygro A",$B$37="Simple flux Hygro B",$B$37="Double-flux avec récupération d'énergie","Autre"),$C$75&lt;=C104,C104&lt;=$D$75),"Conforme","Non conforme")))</f>
        <v>A mesurer</v>
      </c>
      <c r="F104" s="111" t="str">
        <f>IF($B$37="Simple flux Autoréglable","Non concerné",IF(D104="","A mesurer",IF(AND($B$37="Simple flux autoréglable",D104&gt;=$B$75),"Conforme",IF(AND(OR($B$37="Simple flux Hygro A",$B$37="Simple flux Hygro B",$B$37="Double-flux avec récupération d'énergie","Autre"),$E$75&lt;=D104,D104&lt;=$F$75),"Conforme","Non conforme"))))</f>
        <v>A mesurer</v>
      </c>
      <c r="G104" s="61" t="s">
        <v>63</v>
      </c>
      <c r="H104" s="62" t="s">
        <v>317</v>
      </c>
      <c r="I104" s="35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</row>
    <row r="105" spans="1:27" ht="12" customHeight="1" x14ac:dyDescent="0.2">
      <c r="A105" s="103" t="s">
        <v>320</v>
      </c>
      <c r="B105" s="58" t="s">
        <v>71</v>
      </c>
      <c r="C105" s="59"/>
      <c r="D105" s="60"/>
      <c r="E105" s="111" t="str">
        <f>IF(C105="","A mesurer",IF(AND($B$37="Simple flux autoréglable",C105&gt;=$B$75),"Conforme",IF(AND(OR($B$37="Simple flux Hygro A",$B$37="Simple flux Hygro B",$B$37="Double-flux avec récupération d'énergie","Autre"),$C$75&lt;=C105,C105&lt;=$D$75),"Conforme","Non conforme")))</f>
        <v>A mesurer</v>
      </c>
      <c r="F105" s="111" t="str">
        <f>IF($B$37="Simple flux Autoréglable","Non concerné",IF(D105="","A mesurer",IF(AND($B$37="Simple flux autoréglable",D105&gt;=$B$75),"Conforme",IF(AND(OR($B$37="Simple flux Hygro A",$B$37="Simple flux Hygro B",$B$37="Double-flux avec récupération d'énergie","Autre"),$E$75&lt;=D105,D105&lt;=$F$75),"Conforme","Non conforme"))))</f>
        <v>A mesurer</v>
      </c>
      <c r="G105" s="61" t="s">
        <v>63</v>
      </c>
      <c r="H105" s="62" t="s">
        <v>317</v>
      </c>
      <c r="I105" s="35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</row>
    <row r="106" spans="1:27" ht="12" customHeight="1" x14ac:dyDescent="0.2">
      <c r="A106" s="103" t="s">
        <v>303</v>
      </c>
      <c r="B106" s="58" t="s">
        <v>71</v>
      </c>
      <c r="C106" s="59"/>
      <c r="D106" s="60"/>
      <c r="E106" s="112" t="str">
        <f>IF(OR($B$37="Simple flux autoréglable",$B$37="Simple flux Hygro A",$B$37="Simple flux Hygro B",$B$37="Autre"),"Non concerné",IF(C106="","A mesurer",IF(AND($B$37="Double-flux avec récupération d'énergie",$C$76&lt;=C106,C106&lt;=$D$76),"Conforme","Non conforme")))</f>
        <v>A mesurer</v>
      </c>
      <c r="F106" s="112" t="str">
        <f>IF(OR($B$37="Simple flux autoréglable",$B$37="Simple flux Hygro A",$B$37="Simple flux Hygro B",$B$37="Autre"),"Non concerné",IF(D106="","A mesurer",IF(AND($B$37="Double-flux avec récupération d'énergie",$E$76&lt;=D106,D106&lt;=$F$76),"Conforme","Non conforme")))</f>
        <v>A mesurer</v>
      </c>
      <c r="G106" s="61" t="s">
        <v>63</v>
      </c>
      <c r="H106" s="62" t="s">
        <v>317</v>
      </c>
      <c r="I106" s="35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</row>
    <row r="107" spans="1:27" ht="12" customHeight="1" x14ac:dyDescent="0.2">
      <c r="A107" s="103" t="s">
        <v>303</v>
      </c>
      <c r="B107" s="58" t="s">
        <v>71</v>
      </c>
      <c r="C107" s="59"/>
      <c r="D107" s="60"/>
      <c r="E107" s="112" t="str">
        <f>IF(OR($B$37="Simple flux autoréglable",$B$37="Simple flux Hygro A",$B$37="Simple flux Hygro B",$B$37="Autre"),"Non concerné",IF(C107="","A mesurer",IF(AND($B$37="Double-flux avec récupération d'énergie",$C$76&lt;=C107,C107&lt;=$D$76),"Conforme","Non conforme")))</f>
        <v>A mesurer</v>
      </c>
      <c r="F107" s="112" t="str">
        <f>IF(OR($B$37="Simple flux autoréglable",$B$37="Simple flux Hygro A",$B$37="Simple flux Hygro B",$B$37="Autre"),"Non concerné",IF(D107="","A mesurer",IF(AND($B$37="Double-flux avec récupération d'énergie",$E$76&lt;=D107,D107&lt;=$F$76),"Conforme","Non conforme")))</f>
        <v>A mesurer</v>
      </c>
      <c r="G107" s="61" t="s">
        <v>63</v>
      </c>
      <c r="H107" s="62" t="s">
        <v>317</v>
      </c>
      <c r="I107" s="35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</row>
    <row r="108" spans="1:27" ht="12" customHeight="1" x14ac:dyDescent="0.2">
      <c r="A108" s="103" t="s">
        <v>303</v>
      </c>
      <c r="B108" s="58" t="s">
        <v>71</v>
      </c>
      <c r="C108" s="59"/>
      <c r="D108" s="60"/>
      <c r="E108" s="112" t="str">
        <f>IF(OR($B$37="Simple flux autoréglable",$B$37="Simple flux Hygro A",$B$37="Simple flux Hygro B",$B$37="Autre"),"Non concerné",IF(C108="","A mesurer",IF(AND($B$37="Double-flux avec récupération d'énergie",$C$76&lt;=C108,C108&lt;=$D$76),"Conforme","Non conforme")))</f>
        <v>A mesurer</v>
      </c>
      <c r="F108" s="112" t="str">
        <f>IF(OR($B$37="Simple flux autoréglable",$B$37="Simple flux Hygro A",$B$37="Simple flux Hygro B",$B$37="Autre"),"Non concerné",IF(D108="","A mesurer",IF(AND($B$37="Double-flux avec récupération d'énergie",$E$76&lt;=D108,D108&lt;=$F$76),"Conforme","Non conforme")))</f>
        <v>A mesurer</v>
      </c>
      <c r="G108" s="61" t="s">
        <v>63</v>
      </c>
      <c r="H108" s="62" t="s">
        <v>317</v>
      </c>
      <c r="I108" s="35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</row>
    <row r="109" spans="1:27" ht="12" customHeight="1" x14ac:dyDescent="0.2">
      <c r="A109" s="103" t="s">
        <v>303</v>
      </c>
      <c r="B109" s="58" t="s">
        <v>71</v>
      </c>
      <c r="C109" s="59"/>
      <c r="D109" s="60"/>
      <c r="E109" s="112" t="str">
        <f>IF(OR($B$37="Simple flux autoréglable",$B$37="Simple flux Hygro A",$B$37="Simple flux Hygro B",$B$37="Autre"),"Non concerné",IF(C109="","A mesurer",IF(AND($B$37="Double-flux avec récupération d'énergie",$C$76&lt;=C109,C109&lt;=$D$76),"Conforme","Non conforme")))</f>
        <v>A mesurer</v>
      </c>
      <c r="F109" s="112" t="str">
        <f>IF(OR($B$37="Simple flux autoréglable",$B$37="Simple flux Hygro A",$B$37="Simple flux Hygro B",$B$37="Autre"),"Non concerné",IF(D109="","A mesurer",IF(AND($B$37="Double-flux avec récupération d'énergie",$E$76&lt;=D109,D109&lt;=$F$76),"Conforme","Non conforme")))</f>
        <v>A mesurer</v>
      </c>
      <c r="G109" s="61" t="s">
        <v>63</v>
      </c>
      <c r="H109" s="62" t="s">
        <v>317</v>
      </c>
      <c r="I109" s="35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</row>
    <row r="110" spans="1:27" ht="12" customHeight="1" x14ac:dyDescent="0.2">
      <c r="A110" s="103" t="s">
        <v>303</v>
      </c>
      <c r="B110" s="58" t="s">
        <v>71</v>
      </c>
      <c r="C110" s="59"/>
      <c r="D110" s="60"/>
      <c r="E110" s="112" t="str">
        <f>IF(OR($B$37="Simple flux autoréglable",$B$37="Simple flux Hygro A",$B$37="Simple flux Hygro B",$B$37="Autre"),"Non concerné",IF(C110="","A mesurer",IF(AND($B$37="Double-flux avec récupération d'énergie",$C$76&lt;=C110,C110&lt;=$D$76),"Conforme","Non conforme")))</f>
        <v>A mesurer</v>
      </c>
      <c r="F110" s="112" t="str">
        <f>IF(OR($B$37="Simple flux autoréglable",$B$37="Simple flux Hygro A",$B$37="Simple flux Hygro B",$B$37="Autre"),"Non concerné",IF(D110="","A mesurer",IF(AND($B$37="Double-flux avec récupération d'énergie",$E$76&lt;=D110,D110&lt;=$F$76),"Conforme","Non conforme")))</f>
        <v>A mesurer</v>
      </c>
      <c r="G110" s="61" t="s">
        <v>63</v>
      </c>
      <c r="H110" s="62" t="s">
        <v>317</v>
      </c>
      <c r="I110" s="35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</row>
    <row r="111" spans="1:27" ht="12" customHeight="1" x14ac:dyDescent="0.2">
      <c r="A111" s="103" t="s">
        <v>304</v>
      </c>
      <c r="B111" s="58" t="s">
        <v>71</v>
      </c>
      <c r="C111" s="59"/>
      <c r="D111" s="60"/>
      <c r="E111" s="112" t="str">
        <f t="shared" ref="E111:E119" si="2">IF(OR($B$37="Simple flux autoréglable",$B$37="Simple flux Hygro A",$B$37="Simple flux Hygro B",$B$37="Autre"),"Non concerné",IF(C111="","A mesurer",IF(AND($B$37="Double-flux avec récupération d'énergie",$C$77&lt;=C111,C111&lt;=$D$77),"Conforme","Non conforme")))</f>
        <v>A mesurer</v>
      </c>
      <c r="F111" s="112" t="str">
        <f t="shared" ref="F111:F119" si="3">IF(OR($B$37="Simple flux autoréglable",$B$37="Simple flux Hygro A",$B$37="Simple flux Hygro B",$B$37="Autre"),"Non concerné",IF(D111="","A mesurer",IF(AND($B$37="Double-flux avec récupération d'énergie",$E$77&lt;=D111,D111&lt;=$F$77),"Conforme","Non conforme")))</f>
        <v>A mesurer</v>
      </c>
      <c r="G111" s="61" t="s">
        <v>63</v>
      </c>
      <c r="H111" s="62" t="s">
        <v>317</v>
      </c>
      <c r="I111" s="35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</row>
    <row r="112" spans="1:27" ht="12" customHeight="1" x14ac:dyDescent="0.2">
      <c r="A112" s="103" t="s">
        <v>304</v>
      </c>
      <c r="B112" s="58" t="s">
        <v>71</v>
      </c>
      <c r="C112" s="59"/>
      <c r="D112" s="60"/>
      <c r="E112" s="112" t="str">
        <f t="shared" si="2"/>
        <v>A mesurer</v>
      </c>
      <c r="F112" s="112" t="str">
        <f t="shared" si="3"/>
        <v>A mesurer</v>
      </c>
      <c r="G112" s="61" t="s">
        <v>63</v>
      </c>
      <c r="H112" s="62" t="s">
        <v>317</v>
      </c>
      <c r="I112" s="35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</row>
    <row r="113" spans="1:27" ht="12" customHeight="1" x14ac:dyDescent="0.2">
      <c r="A113" s="103" t="s">
        <v>304</v>
      </c>
      <c r="B113" s="58" t="s">
        <v>71</v>
      </c>
      <c r="C113" s="59"/>
      <c r="D113" s="60"/>
      <c r="E113" s="112" t="str">
        <f t="shared" si="2"/>
        <v>A mesurer</v>
      </c>
      <c r="F113" s="112" t="str">
        <f t="shared" si="3"/>
        <v>A mesurer</v>
      </c>
      <c r="G113" s="61" t="s">
        <v>63</v>
      </c>
      <c r="H113" s="62" t="s">
        <v>317</v>
      </c>
      <c r="I113" s="35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</row>
    <row r="114" spans="1:27" ht="12" customHeight="1" x14ac:dyDescent="0.2">
      <c r="A114" s="103" t="s">
        <v>304</v>
      </c>
      <c r="B114" s="58" t="s">
        <v>71</v>
      </c>
      <c r="C114" s="59"/>
      <c r="D114" s="60"/>
      <c r="E114" s="112" t="str">
        <f t="shared" si="2"/>
        <v>A mesurer</v>
      </c>
      <c r="F114" s="112" t="str">
        <f t="shared" si="3"/>
        <v>A mesurer</v>
      </c>
      <c r="G114" s="61" t="s">
        <v>63</v>
      </c>
      <c r="H114" s="62" t="s">
        <v>317</v>
      </c>
      <c r="I114" s="35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</row>
    <row r="115" spans="1:27" ht="12" customHeight="1" x14ac:dyDescent="0.2">
      <c r="A115" s="103" t="s">
        <v>304</v>
      </c>
      <c r="B115" s="58" t="s">
        <v>71</v>
      </c>
      <c r="C115" s="59"/>
      <c r="D115" s="60"/>
      <c r="E115" s="112" t="str">
        <f t="shared" si="2"/>
        <v>A mesurer</v>
      </c>
      <c r="F115" s="112" t="str">
        <f t="shared" si="3"/>
        <v>A mesurer</v>
      </c>
      <c r="G115" s="61" t="s">
        <v>63</v>
      </c>
      <c r="H115" s="62" t="s">
        <v>317</v>
      </c>
      <c r="I115" s="35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</row>
    <row r="116" spans="1:27" ht="12" customHeight="1" x14ac:dyDescent="0.2">
      <c r="A116" s="103" t="s">
        <v>304</v>
      </c>
      <c r="B116" s="58" t="s">
        <v>71</v>
      </c>
      <c r="C116" s="59"/>
      <c r="D116" s="60"/>
      <c r="E116" s="112" t="str">
        <f t="shared" si="2"/>
        <v>A mesurer</v>
      </c>
      <c r="F116" s="112" t="str">
        <f t="shared" si="3"/>
        <v>A mesurer</v>
      </c>
      <c r="G116" s="61" t="s">
        <v>63</v>
      </c>
      <c r="H116" s="62" t="s">
        <v>317</v>
      </c>
      <c r="I116" s="35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</row>
    <row r="117" spans="1:27" ht="12" customHeight="1" x14ac:dyDescent="0.2">
      <c r="A117" s="103" t="s">
        <v>304</v>
      </c>
      <c r="B117" s="58" t="s">
        <v>71</v>
      </c>
      <c r="C117" s="59"/>
      <c r="D117" s="60"/>
      <c r="E117" s="112" t="str">
        <f t="shared" si="2"/>
        <v>A mesurer</v>
      </c>
      <c r="F117" s="112" t="str">
        <f t="shared" si="3"/>
        <v>A mesurer</v>
      </c>
      <c r="G117" s="61" t="s">
        <v>63</v>
      </c>
      <c r="H117" s="62" t="s">
        <v>317</v>
      </c>
      <c r="I117" s="35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</row>
    <row r="118" spans="1:27" ht="12" customHeight="1" x14ac:dyDescent="0.2">
      <c r="A118" s="103" t="s">
        <v>304</v>
      </c>
      <c r="B118" s="58" t="s">
        <v>71</v>
      </c>
      <c r="C118" s="59"/>
      <c r="D118" s="60"/>
      <c r="E118" s="112" t="str">
        <f t="shared" si="2"/>
        <v>A mesurer</v>
      </c>
      <c r="F118" s="112" t="str">
        <f t="shared" si="3"/>
        <v>A mesurer</v>
      </c>
      <c r="G118" s="61" t="s">
        <v>63</v>
      </c>
      <c r="H118" s="62" t="s">
        <v>317</v>
      </c>
      <c r="I118" s="35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</row>
    <row r="119" spans="1:27" ht="12" customHeight="1" x14ac:dyDescent="0.2">
      <c r="A119" s="103" t="s">
        <v>304</v>
      </c>
      <c r="B119" s="58" t="s">
        <v>71</v>
      </c>
      <c r="C119" s="59"/>
      <c r="D119" s="60"/>
      <c r="E119" s="112" t="str">
        <f t="shared" si="2"/>
        <v>A mesurer</v>
      </c>
      <c r="F119" s="112" t="str">
        <f t="shared" si="3"/>
        <v>A mesurer</v>
      </c>
      <c r="G119" s="61" t="s">
        <v>63</v>
      </c>
      <c r="H119" s="62" t="s">
        <v>317</v>
      </c>
      <c r="I119" s="35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</row>
    <row r="120" spans="1:27" ht="12" customHeight="1" x14ac:dyDescent="0.2">
      <c r="A120" s="103" t="s">
        <v>305</v>
      </c>
      <c r="B120" s="58" t="s">
        <v>71</v>
      </c>
      <c r="C120" s="59"/>
      <c r="D120" s="60"/>
      <c r="E120" s="112" t="str">
        <f>IF(OR($B$37="Simple flux autoréglable",$B$37="Simple flux Hygro A",$B$37="Simple flux Hygro B",$B$37="Autre"),"Non concerné",IF(C120="","A mesurer",IF(AND($B$37="Double-flux avec récupération d'énergie",$C$78&lt;=C120,C120&lt;=$D$78),"Conforme","Non conforme")))</f>
        <v>A mesurer</v>
      </c>
      <c r="F120" s="112" t="str">
        <f>IF(OR($B$37="Simple flux autoréglable",$B$37="Simple flux Hygro A",$B$37="Simple flux Hygro B",$B$37="Autre"),"Non concerné",IF(D120="","A mesurer",IF(AND($B$37="Double-flux avec récupération d'énergie",$E$78&lt;=D120,D120&lt;=$F$78),"Conforme","Non conforme")))</f>
        <v>A mesurer</v>
      </c>
      <c r="G120" s="61" t="s">
        <v>63</v>
      </c>
      <c r="H120" s="62" t="s">
        <v>317</v>
      </c>
      <c r="I120" s="35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</row>
    <row r="121" spans="1:27" ht="12" customHeight="1" x14ac:dyDescent="0.2">
      <c r="A121" s="103" t="s">
        <v>305</v>
      </c>
      <c r="B121" s="58" t="s">
        <v>71</v>
      </c>
      <c r="C121" s="59"/>
      <c r="D121" s="60"/>
      <c r="E121" s="112" t="str">
        <f>IF(OR($B$37="Simple flux autoréglable",$B$37="Simple flux Hygro A",$B$37="Simple flux Hygro B",$B$37="Autre"),"Non concerné",IF(C121="","A mesurer",IF(AND($B$37="Double-flux avec récupération d'énergie",$C$78&lt;=C121,C121&lt;=$D$78),"Conforme","Non conforme")))</f>
        <v>A mesurer</v>
      </c>
      <c r="F121" s="112" t="str">
        <f>IF(OR($B$37="Simple flux autoréglable",$B$37="Simple flux Hygro A",$B$37="Simple flux Hygro B",$B$37="Autre"),"Non concerné",IF(D121="","A mesurer",IF(AND($B$37="Double-flux avec récupération d'énergie",$E$78&lt;=D121,D121&lt;=$F$78),"Conforme","Non conforme")))</f>
        <v>A mesurer</v>
      </c>
      <c r="G121" s="61" t="s">
        <v>63</v>
      </c>
      <c r="H121" s="62" t="s">
        <v>317</v>
      </c>
      <c r="I121" s="35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</row>
    <row r="122" spans="1:27" ht="12" customHeight="1" x14ac:dyDescent="0.2">
      <c r="A122" s="103" t="s">
        <v>305</v>
      </c>
      <c r="B122" s="58" t="s">
        <v>71</v>
      </c>
      <c r="C122" s="59"/>
      <c r="D122" s="60"/>
      <c r="E122" s="112" t="str">
        <f>IF(OR($B$37="Simple flux autoréglable",$B$37="Simple flux Hygro A",$B$37="Simple flux Hygro B",$B$37="Autre"),"Non concerné",IF(C122="","A mesurer",IF(AND($B$37="Double-flux avec récupération d'énergie",$C$78&lt;=C122,C122&lt;=$D$78),"Conforme","Non conforme")))</f>
        <v>A mesurer</v>
      </c>
      <c r="F122" s="112" t="str">
        <f>IF(OR($B$37="Simple flux autoréglable",$B$37="Simple flux Hygro A",$B$37="Simple flux Hygro B",$B$37="Autre"),"Non concerné",IF(D122="","A mesurer",IF(AND($B$37="Double-flux avec récupération d'énergie",$E$78&lt;=D122,D122&lt;=$F$78),"Conforme","Non conforme")))</f>
        <v>A mesurer</v>
      </c>
      <c r="G122" s="61" t="s">
        <v>63</v>
      </c>
      <c r="H122" s="62" t="s">
        <v>317</v>
      </c>
      <c r="I122" s="35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</row>
    <row r="123" spans="1:27" ht="12" customHeight="1" x14ac:dyDescent="0.2">
      <c r="A123" s="103" t="s">
        <v>305</v>
      </c>
      <c r="B123" s="58" t="s">
        <v>71</v>
      </c>
      <c r="C123" s="59"/>
      <c r="D123" s="60"/>
      <c r="E123" s="112" t="str">
        <f>IF(OR($B$37="Simple flux autoréglable",$B$37="Simple flux Hygro A",$B$37="Simple flux Hygro B",$B$37="Autre"),"Non concerné",IF(C123="","A mesurer",IF(AND($B$37="Double-flux avec récupération d'énergie",$C$78&lt;=C123,C123&lt;=$D$78),"Conforme","Non conforme")))</f>
        <v>A mesurer</v>
      </c>
      <c r="F123" s="112" t="str">
        <f>IF(OR($B$37="Simple flux autoréglable",$B$37="Simple flux Hygro A",$B$37="Simple flux Hygro B",$B$37="Autre"),"Non concerné",IF(D123="","A mesurer",IF(AND($B$37="Double-flux avec récupération d'énergie",$E$78&lt;=D123,D123&lt;=$F$78),"Conforme","Non conforme")))</f>
        <v>A mesurer</v>
      </c>
      <c r="G123" s="61" t="s">
        <v>63</v>
      </c>
      <c r="H123" s="62" t="s">
        <v>317</v>
      </c>
      <c r="I123" s="35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</row>
    <row r="124" spans="1:27" ht="12" customHeight="1" thickBot="1" x14ac:dyDescent="0.25">
      <c r="A124" s="103" t="s">
        <v>305</v>
      </c>
      <c r="B124" s="64" t="s">
        <v>71</v>
      </c>
      <c r="C124" s="65"/>
      <c r="D124" s="66"/>
      <c r="E124" s="113" t="str">
        <f>IF(OR($B$37="Simple flux autoréglable",$B$37="Simple flux Hygro A",$B$37="Simple flux Hygro B",$B$37="Autre"),"Non concerné",IF(C124="","A mesurer",IF(AND($B$37="Double-flux avec récupération d'énergie",$C$78&lt;=C124,C124&lt;=$D$78),"Conforme","Non conforme")))</f>
        <v>A mesurer</v>
      </c>
      <c r="F124" s="113" t="str">
        <f>IF(OR($B$37="Simple flux autoréglable",$B$37="Simple flux Hygro A",$B$37="Simple flux Hygro B",$B$37="Autre"),"Non concerné",IF(D124="","A mesurer",IF(AND($B$37="Double-flux avec récupération d'énergie",$E$78&lt;=D124,D124&lt;=$F$78),"Conforme","Non conforme")))</f>
        <v>A mesurer</v>
      </c>
      <c r="G124" s="67" t="s">
        <v>63</v>
      </c>
      <c r="H124" s="68" t="s">
        <v>317</v>
      </c>
      <c r="I124" s="35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</row>
    <row r="125" spans="1:27" ht="12" customHeight="1" thickBot="1" x14ac:dyDescent="0.25">
      <c r="B125" s="36"/>
      <c r="C125" s="36"/>
      <c r="D125" s="36"/>
      <c r="E125" s="36"/>
      <c r="F125" s="36"/>
      <c r="G125" s="36"/>
      <c r="H125" s="35"/>
      <c r="I125" s="35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</row>
    <row r="126" spans="1:27" ht="21" customHeight="1" thickBot="1" x14ac:dyDescent="0.3">
      <c r="A126" s="168" t="s">
        <v>321</v>
      </c>
      <c r="B126" s="169"/>
      <c r="C126" s="169"/>
      <c r="D126" s="169"/>
      <c r="E126" s="169"/>
      <c r="F126" s="169"/>
      <c r="G126" s="169"/>
      <c r="H126" s="170"/>
      <c r="I126" s="35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</row>
    <row r="127" spans="1:27" ht="18.75" customHeight="1" x14ac:dyDescent="0.2">
      <c r="A127" s="75" t="s">
        <v>362</v>
      </c>
      <c r="B127" s="171" t="str">
        <f>IF(B37="TypeVentil","Compléter les informations",B37)</f>
        <v>Compléter les informations</v>
      </c>
      <c r="C127" s="172"/>
      <c r="D127" s="172"/>
      <c r="E127" s="172"/>
      <c r="F127" s="172"/>
      <c r="G127" s="172"/>
      <c r="H127" s="173"/>
      <c r="I127" s="35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</row>
    <row r="128" spans="1:27" ht="27" customHeight="1" x14ac:dyDescent="0.2">
      <c r="A128" s="106" t="s">
        <v>322</v>
      </c>
      <c r="B128" s="135" t="str">
        <f>IF(B35&lt;&gt;B37,"La ventilation installée ne correspond pas à celle de l'étude thermique","Oui")</f>
        <v>Oui</v>
      </c>
      <c r="C128" s="136"/>
      <c r="D128" s="136"/>
      <c r="E128" s="136"/>
      <c r="F128" s="136"/>
      <c r="G128" s="136"/>
      <c r="H128" s="137"/>
      <c r="I128" s="35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</row>
    <row r="129" spans="1:27" ht="25.5" x14ac:dyDescent="0.2">
      <c r="A129" s="76" t="s">
        <v>363</v>
      </c>
      <c r="B129" s="174" t="s">
        <v>62</v>
      </c>
      <c r="C129" s="175"/>
      <c r="D129" s="175"/>
      <c r="E129" s="175"/>
      <c r="F129" s="175"/>
      <c r="G129" s="175"/>
      <c r="H129" s="176"/>
      <c r="I129" s="35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</row>
    <row r="130" spans="1:27" ht="25.5" x14ac:dyDescent="0.2">
      <c r="A130" s="76" t="s">
        <v>364</v>
      </c>
      <c r="B130" s="174" t="s">
        <v>62</v>
      </c>
      <c r="C130" s="175"/>
      <c r="D130" s="175"/>
      <c r="E130" s="175"/>
      <c r="F130" s="175"/>
      <c r="G130" s="175"/>
      <c r="H130" s="17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</row>
    <row r="131" spans="1:27" ht="12" customHeight="1" x14ac:dyDescent="0.2">
      <c r="A131" s="76" t="s">
        <v>323</v>
      </c>
      <c r="B131" s="177">
        <f>SUMIF(B84:B123,"Soufflage/Entrée d'air",C84:C123)</f>
        <v>0</v>
      </c>
      <c r="C131" s="178"/>
      <c r="D131" s="178"/>
      <c r="E131" s="178"/>
      <c r="F131" s="178"/>
      <c r="G131" s="178"/>
      <c r="H131" s="179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</row>
    <row r="132" spans="1:27" ht="12" customHeight="1" x14ac:dyDescent="0.2">
      <c r="A132" s="76" t="s">
        <v>365</v>
      </c>
      <c r="B132" s="177">
        <f>SUMIF(B84:B123,"Extraction",C84:C123)</f>
        <v>0</v>
      </c>
      <c r="C132" s="178"/>
      <c r="D132" s="178"/>
      <c r="E132" s="178"/>
      <c r="F132" s="178"/>
      <c r="G132" s="178"/>
      <c r="H132" s="179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</row>
    <row r="133" spans="1:27" ht="27" customHeight="1" x14ac:dyDescent="0.2">
      <c r="A133" s="76" t="s">
        <v>366</v>
      </c>
      <c r="B133" s="128" t="str">
        <f>IF(B55="Détalonnage","Compléter les informations ci-dessus",B55)</f>
        <v>Compléter les informations ci-dessus</v>
      </c>
      <c r="C133" s="129"/>
      <c r="D133" s="129"/>
      <c r="E133" s="129"/>
      <c r="F133" s="129"/>
      <c r="G133" s="129"/>
      <c r="H133" s="130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</row>
    <row r="134" spans="1:27" ht="12" customHeight="1" x14ac:dyDescent="0.2">
      <c r="A134" s="76" t="s">
        <v>324</v>
      </c>
      <c r="B134" s="138" t="s">
        <v>62</v>
      </c>
      <c r="C134" s="139"/>
      <c r="D134" s="139"/>
      <c r="E134" s="139"/>
      <c r="F134" s="139"/>
      <c r="G134" s="139"/>
      <c r="H134" s="140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</row>
    <row r="135" spans="1:27" ht="12" customHeight="1" x14ac:dyDescent="0.2">
      <c r="A135" s="76" t="s">
        <v>325</v>
      </c>
      <c r="B135" s="138" t="s">
        <v>62</v>
      </c>
      <c r="C135" s="139"/>
      <c r="D135" s="139"/>
      <c r="E135" s="139"/>
      <c r="F135" s="139"/>
      <c r="G135" s="139"/>
      <c r="H135" s="140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</row>
    <row r="136" spans="1:27" ht="12" customHeight="1" x14ac:dyDescent="0.2">
      <c r="A136" s="76" t="s">
        <v>326</v>
      </c>
      <c r="B136" s="128" t="str">
        <f>IF($B$37&lt;&gt;"Double-flux avec récupération d'énergie",IF(B56="Obstruction EA","Compléter les informations", B56),IF(B65="Entrées d'air ","Compléter les informations ci-dessus",B65))</f>
        <v>Compléter les informations</v>
      </c>
      <c r="C136" s="129"/>
      <c r="D136" s="129"/>
      <c r="E136" s="129"/>
      <c r="F136" s="129"/>
      <c r="G136" s="129"/>
      <c r="H136" s="130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</row>
    <row r="137" spans="1:27" ht="12" customHeight="1" x14ac:dyDescent="0.2">
      <c r="A137" s="76" t="s">
        <v>17</v>
      </c>
      <c r="B137" s="128" t="str">
        <f>IF(B49="PenteRes","Compléter les informations ci-dessus",B49)</f>
        <v>Compléter les informations ci-dessus</v>
      </c>
      <c r="C137" s="129"/>
      <c r="D137" s="129"/>
      <c r="E137" s="129"/>
      <c r="F137" s="129"/>
      <c r="G137" s="129"/>
      <c r="H137" s="130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</row>
    <row r="138" spans="1:27" ht="12" customHeight="1" x14ac:dyDescent="0.2">
      <c r="A138" s="76" t="s">
        <v>327</v>
      </c>
      <c r="B138" s="128" t="str">
        <f>IF(B46="Passage et isolation conduits ","Compléter les informations ci-dessus",B46)</f>
        <v>Compléter les informations ci-dessus</v>
      </c>
      <c r="C138" s="129"/>
      <c r="D138" s="129"/>
      <c r="E138" s="129"/>
      <c r="F138" s="129"/>
      <c r="G138" s="129"/>
      <c r="H138" s="130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</row>
    <row r="139" spans="1:27" ht="25.5" customHeight="1" x14ac:dyDescent="0.2">
      <c r="A139" s="76" t="s">
        <v>328</v>
      </c>
      <c r="B139" s="128" t="str">
        <f>IF(B44="Maintenance","Compléter les informations ci-dessus",B44)</f>
        <v>Compléter les informations ci-dessus</v>
      </c>
      <c r="C139" s="129"/>
      <c r="D139" s="129"/>
      <c r="E139" s="129"/>
      <c r="F139" s="129"/>
      <c r="G139" s="129"/>
      <c r="H139" s="130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</row>
    <row r="140" spans="1:27" ht="12" customHeight="1" x14ac:dyDescent="0.2">
      <c r="A140" s="76" t="s">
        <v>329</v>
      </c>
      <c r="B140" s="128" t="str">
        <f>IF(B45="Conduits","Compléter les informations ci-dessus",B45)</f>
        <v>Compléter les informations ci-dessus</v>
      </c>
      <c r="C140" s="129"/>
      <c r="D140" s="129"/>
      <c r="E140" s="129"/>
      <c r="F140" s="129"/>
      <c r="G140" s="129"/>
      <c r="H140" s="130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</row>
    <row r="141" spans="1:27" ht="12" customHeight="1" x14ac:dyDescent="0.2">
      <c r="A141" s="104" t="s">
        <v>330</v>
      </c>
      <c r="B141" s="128" t="str">
        <f>IF($B$37&lt;&gt;"Double-flux avec récupération d'énergie",IF(B43="Efficacité énergétique caisson","Compléter les informations ci-dessus", B43),IF(B59="Efficacité énergétique caisson","Compléter les informations ci-dessus",B59))</f>
        <v>Compléter les informations ci-dessus</v>
      </c>
      <c r="C141" s="129"/>
      <c r="D141" s="129"/>
      <c r="E141" s="129"/>
      <c r="F141" s="129"/>
      <c r="G141" s="129"/>
      <c r="H141" s="130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</row>
    <row r="142" spans="1:27" ht="25.5" customHeight="1" x14ac:dyDescent="0.2">
      <c r="A142" s="79" t="s">
        <v>331</v>
      </c>
      <c r="B142" s="128" t="str">
        <f>IF(B37&lt;&gt;"Double-flux avec récupération d'énergie","Non concerné",IF(B63="Distance air neuf","Compléter les informations ci-dessus",B63))</f>
        <v>Non concerné</v>
      </c>
      <c r="C142" s="129"/>
      <c r="D142" s="129"/>
      <c r="E142" s="129"/>
      <c r="F142" s="129"/>
      <c r="G142" s="129"/>
      <c r="H142" s="130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</row>
    <row r="143" spans="1:27" ht="26.25" customHeight="1" x14ac:dyDescent="0.2">
      <c r="A143" s="79" t="s">
        <v>367</v>
      </c>
      <c r="B143" s="141" t="str">
        <f>IF(B37&lt;&gt;"Double-flux avec récupération d'énergie","Non concerné",IF(B60="Rendement","Compléter les informations ci-dessus",IF(B60="&lt;85%","Non conforme","Conforme")))</f>
        <v>Non concerné</v>
      </c>
      <c r="C143" s="142"/>
      <c r="D143" s="142"/>
      <c r="E143" s="142"/>
      <c r="F143" s="142"/>
      <c r="G143" s="142"/>
      <c r="H143" s="143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</row>
    <row r="144" spans="1:27" ht="42.75" customHeight="1" thickBot="1" x14ac:dyDescent="0.25">
      <c r="A144" s="105" t="s">
        <v>332</v>
      </c>
      <c r="B144" s="216" t="s">
        <v>264</v>
      </c>
      <c r="C144" s="217"/>
      <c r="D144" s="217"/>
      <c r="E144" s="217"/>
      <c r="F144" s="217"/>
      <c r="G144" s="217"/>
      <c r="H144" s="218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</row>
    <row r="145" spans="1:27" ht="21.75" customHeight="1" thickBot="1" x14ac:dyDescent="0.25">
      <c r="A145" s="69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</row>
    <row r="146" spans="1:27" ht="21" customHeight="1" thickBot="1" x14ac:dyDescent="0.3">
      <c r="A146" s="156" t="s">
        <v>333</v>
      </c>
      <c r="B146" s="157"/>
      <c r="C146" s="157"/>
      <c r="D146" s="157"/>
      <c r="E146" s="157"/>
      <c r="F146" s="157"/>
      <c r="G146" s="157"/>
      <c r="H146" s="158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</row>
    <row r="147" spans="1:27" ht="12" customHeight="1" x14ac:dyDescent="0.2">
      <c r="A147" s="147" t="s">
        <v>264</v>
      </c>
      <c r="B147" s="148"/>
      <c r="C147" s="148"/>
      <c r="D147" s="148"/>
      <c r="E147" s="148"/>
      <c r="F147" s="148"/>
      <c r="G147" s="148"/>
      <c r="H147" s="149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</row>
    <row r="148" spans="1:27" ht="12" customHeight="1" x14ac:dyDescent="0.2">
      <c r="A148" s="150"/>
      <c r="B148" s="151"/>
      <c r="C148" s="151"/>
      <c r="D148" s="151"/>
      <c r="E148" s="151"/>
      <c r="F148" s="151"/>
      <c r="G148" s="151"/>
      <c r="H148" s="15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</row>
    <row r="149" spans="1:27" ht="12" customHeight="1" x14ac:dyDescent="0.2">
      <c r="A149" s="150"/>
      <c r="B149" s="151"/>
      <c r="C149" s="151"/>
      <c r="D149" s="151"/>
      <c r="E149" s="151"/>
      <c r="F149" s="151"/>
      <c r="G149" s="151"/>
      <c r="H149" s="15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</row>
    <row r="150" spans="1:27" ht="12" customHeight="1" x14ac:dyDescent="0.2">
      <c r="A150" s="150"/>
      <c r="B150" s="151"/>
      <c r="C150" s="151"/>
      <c r="D150" s="151"/>
      <c r="E150" s="151"/>
      <c r="F150" s="151"/>
      <c r="G150" s="151"/>
      <c r="H150" s="15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spans="1:27" ht="12" customHeight="1" thickBot="1" x14ac:dyDescent="0.25">
      <c r="A151" s="153"/>
      <c r="B151" s="154"/>
      <c r="C151" s="154"/>
      <c r="D151" s="154"/>
      <c r="E151" s="154"/>
      <c r="F151" s="154"/>
      <c r="G151" s="154"/>
      <c r="H151" s="155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</row>
    <row r="152" spans="1:27" ht="12" customHeight="1" x14ac:dyDescent="0.2">
      <c r="A152" s="69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</row>
    <row r="153" spans="1:27" ht="12" customHeight="1" thickBot="1" x14ac:dyDescent="0.25">
      <c r="A153" s="69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</row>
    <row r="154" spans="1:27" ht="27.75" customHeight="1" x14ac:dyDescent="0.2">
      <c r="A154" s="121" t="s">
        <v>334</v>
      </c>
      <c r="B154" s="122"/>
      <c r="C154" s="122"/>
      <c r="D154" s="122"/>
      <c r="E154" s="122"/>
      <c r="F154" s="122"/>
      <c r="G154" s="122"/>
      <c r="H154" s="123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</row>
    <row r="155" spans="1:27" ht="12" customHeight="1" x14ac:dyDescent="0.2">
      <c r="A155" s="120"/>
      <c r="B155" s="120"/>
      <c r="C155" s="120"/>
      <c r="D155" s="124"/>
      <c r="E155" s="124"/>
      <c r="F155" s="124"/>
      <c r="G155" s="124"/>
      <c r="H155" s="124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</row>
    <row r="156" spans="1:27" ht="12" customHeight="1" x14ac:dyDescent="0.2">
      <c r="A156" s="120"/>
      <c r="B156" s="120"/>
      <c r="C156" s="120"/>
      <c r="D156" s="124"/>
      <c r="E156" s="124"/>
      <c r="F156" s="124"/>
      <c r="G156" s="124"/>
      <c r="H156" s="124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</row>
    <row r="157" spans="1:27" ht="12" customHeight="1" x14ac:dyDescent="0.2">
      <c r="A157" s="120"/>
      <c r="B157" s="120"/>
      <c r="C157" s="120"/>
      <c r="D157" s="124"/>
      <c r="E157" s="124"/>
      <c r="F157" s="124"/>
      <c r="G157" s="124"/>
      <c r="H157" s="124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</row>
    <row r="158" spans="1:27" ht="12" customHeight="1" x14ac:dyDescent="0.2">
      <c r="A158" s="120"/>
      <c r="B158" s="120"/>
      <c r="C158" s="120"/>
      <c r="D158" s="124"/>
      <c r="E158" s="124"/>
      <c r="F158" s="124"/>
      <c r="G158" s="124"/>
      <c r="H158" s="124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</row>
    <row r="159" spans="1:27" ht="12" customHeight="1" x14ac:dyDescent="0.2">
      <c r="A159" s="120"/>
      <c r="B159" s="120"/>
      <c r="C159" s="120"/>
      <c r="D159" s="124"/>
      <c r="E159" s="124"/>
      <c r="F159" s="124"/>
      <c r="G159" s="124"/>
      <c r="H159" s="124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</row>
    <row r="160" spans="1:27" ht="12" customHeight="1" x14ac:dyDescent="0.2">
      <c r="A160" s="120"/>
      <c r="B160" s="120"/>
      <c r="C160" s="120"/>
      <c r="D160" s="124"/>
      <c r="E160" s="124"/>
      <c r="F160" s="124"/>
      <c r="G160" s="124"/>
      <c r="H160" s="124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</row>
    <row r="161" spans="1:27" ht="12" customHeight="1" x14ac:dyDescent="0.2">
      <c r="A161" s="120"/>
      <c r="B161" s="120"/>
      <c r="C161" s="120"/>
      <c r="D161" s="124"/>
      <c r="E161" s="124"/>
      <c r="F161" s="124"/>
      <c r="G161" s="124"/>
      <c r="H161" s="124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</row>
    <row r="162" spans="1:27" ht="12" customHeight="1" x14ac:dyDescent="0.2">
      <c r="A162" s="120"/>
      <c r="B162" s="120"/>
      <c r="C162" s="120"/>
      <c r="D162" s="124"/>
      <c r="E162" s="124"/>
      <c r="F162" s="124"/>
      <c r="G162" s="124"/>
      <c r="H162" s="124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</row>
    <row r="163" spans="1:27" ht="12" customHeight="1" x14ac:dyDescent="0.2">
      <c r="A163" s="120"/>
      <c r="B163" s="120"/>
      <c r="C163" s="120"/>
      <c r="D163" s="124"/>
      <c r="E163" s="124"/>
      <c r="F163" s="124"/>
      <c r="G163" s="124"/>
      <c r="H163" s="124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</row>
    <row r="164" spans="1:27" ht="12" customHeight="1" x14ac:dyDescent="0.2">
      <c r="A164" s="120"/>
      <c r="B164" s="120"/>
      <c r="C164" s="120"/>
      <c r="D164" s="124"/>
      <c r="E164" s="124"/>
      <c r="F164" s="124"/>
      <c r="G164" s="124"/>
      <c r="H164" s="124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</row>
    <row r="165" spans="1:27" ht="12" customHeight="1" x14ac:dyDescent="0.2">
      <c r="A165" s="120"/>
      <c r="B165" s="120"/>
      <c r="C165" s="120"/>
      <c r="D165" s="124"/>
      <c r="E165" s="124"/>
      <c r="F165" s="124"/>
      <c r="G165" s="124"/>
      <c r="H165" s="124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</row>
    <row r="166" spans="1:27" ht="12" customHeight="1" x14ac:dyDescent="0.2">
      <c r="A166" s="120"/>
      <c r="B166" s="120"/>
      <c r="C166" s="120"/>
      <c r="D166" s="124"/>
      <c r="E166" s="124"/>
      <c r="F166" s="124"/>
      <c r="G166" s="124"/>
      <c r="H166" s="124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</row>
    <row r="167" spans="1:27" ht="12" customHeight="1" x14ac:dyDescent="0.2">
      <c r="A167" s="120"/>
      <c r="B167" s="120"/>
      <c r="C167" s="120"/>
      <c r="D167" s="124"/>
      <c r="E167" s="124"/>
      <c r="F167" s="124"/>
      <c r="G167" s="124"/>
      <c r="H167" s="124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</row>
    <row r="168" spans="1:27" ht="12" customHeight="1" x14ac:dyDescent="0.2">
      <c r="A168" s="120"/>
      <c r="B168" s="120"/>
      <c r="C168" s="120"/>
      <c r="D168" s="124"/>
      <c r="E168" s="124"/>
      <c r="F168" s="124"/>
      <c r="G168" s="124"/>
      <c r="H168" s="124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</row>
    <row r="169" spans="1:27" ht="12" customHeight="1" x14ac:dyDescent="0.2">
      <c r="A169" s="120"/>
      <c r="B169" s="120"/>
      <c r="C169" s="120"/>
      <c r="D169" s="124"/>
      <c r="E169" s="124"/>
      <c r="F169" s="124"/>
      <c r="G169" s="124"/>
      <c r="H169" s="124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</row>
    <row r="170" spans="1:27" ht="12" customHeight="1" x14ac:dyDescent="0.2">
      <c r="A170" s="120"/>
      <c r="B170" s="120"/>
      <c r="C170" s="120"/>
      <c r="D170" s="124"/>
      <c r="E170" s="124"/>
      <c r="F170" s="124"/>
      <c r="G170" s="124"/>
      <c r="H170" s="124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</row>
    <row r="171" spans="1:27" ht="12" customHeight="1" x14ac:dyDescent="0.2">
      <c r="A171" s="120"/>
      <c r="B171" s="120"/>
      <c r="C171" s="120"/>
      <c r="D171" s="120"/>
      <c r="E171" s="120"/>
      <c r="F171" s="120"/>
      <c r="G171" s="120"/>
      <c r="H171" s="120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</row>
    <row r="172" spans="1:27" ht="12" customHeight="1" x14ac:dyDescent="0.2">
      <c r="A172" s="120"/>
      <c r="B172" s="120"/>
      <c r="C172" s="120"/>
      <c r="D172" s="120"/>
      <c r="E172" s="120"/>
      <c r="F172" s="120"/>
      <c r="G172" s="120"/>
      <c r="H172" s="120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</row>
    <row r="173" spans="1:27" ht="12" customHeight="1" x14ac:dyDescent="0.2">
      <c r="A173" s="120"/>
      <c r="B173" s="120"/>
      <c r="C173" s="120"/>
      <c r="D173" s="120"/>
      <c r="E173" s="120"/>
      <c r="F173" s="120"/>
      <c r="G173" s="120"/>
      <c r="H173" s="120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</row>
    <row r="174" spans="1:27" ht="12" customHeight="1" x14ac:dyDescent="0.2">
      <c r="A174" s="120"/>
      <c r="B174" s="120"/>
      <c r="C174" s="120"/>
      <c r="D174" s="120"/>
      <c r="E174" s="120"/>
      <c r="F174" s="120"/>
      <c r="G174" s="120"/>
      <c r="H174" s="120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</row>
    <row r="175" spans="1:27" ht="12" customHeight="1" x14ac:dyDescent="0.2">
      <c r="A175" s="120"/>
      <c r="B175" s="120"/>
      <c r="C175" s="120"/>
      <c r="D175" s="120"/>
      <c r="E175" s="120"/>
      <c r="F175" s="120"/>
      <c r="G175" s="120"/>
      <c r="H175" s="120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</row>
    <row r="176" spans="1:27" ht="12" customHeight="1" x14ac:dyDescent="0.2">
      <c r="A176" s="120"/>
      <c r="B176" s="120"/>
      <c r="C176" s="120"/>
      <c r="D176" s="120"/>
      <c r="E176" s="120"/>
      <c r="F176" s="120"/>
      <c r="G176" s="120"/>
      <c r="H176" s="120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</row>
    <row r="177" spans="1:27" ht="12" customHeight="1" x14ac:dyDescent="0.2">
      <c r="A177" s="120"/>
      <c r="B177" s="120"/>
      <c r="C177" s="120"/>
      <c r="D177" s="120"/>
      <c r="E177" s="120"/>
      <c r="F177" s="120"/>
      <c r="G177" s="120"/>
      <c r="H177" s="120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</row>
    <row r="178" spans="1:27" ht="12" customHeight="1" x14ac:dyDescent="0.2">
      <c r="A178" s="120"/>
      <c r="B178" s="120"/>
      <c r="C178" s="120"/>
      <c r="D178" s="120"/>
      <c r="E178" s="120"/>
      <c r="F178" s="120"/>
      <c r="G178" s="120"/>
      <c r="H178" s="120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</row>
    <row r="179" spans="1:27" ht="12" customHeight="1" x14ac:dyDescent="0.2">
      <c r="A179" s="120"/>
      <c r="B179" s="120"/>
      <c r="C179" s="120"/>
      <c r="D179" s="120"/>
      <c r="E179" s="120"/>
      <c r="F179" s="120"/>
      <c r="G179" s="120"/>
      <c r="H179" s="120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</row>
    <row r="180" spans="1:27" ht="12" customHeight="1" x14ac:dyDescent="0.2">
      <c r="A180" s="120"/>
      <c r="B180" s="120"/>
      <c r="C180" s="120"/>
      <c r="D180" s="120"/>
      <c r="E180" s="120"/>
      <c r="F180" s="120"/>
      <c r="G180" s="120"/>
      <c r="H180" s="120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</row>
    <row r="181" spans="1:27" ht="12" customHeight="1" x14ac:dyDescent="0.2">
      <c r="A181" s="120"/>
      <c r="B181" s="120"/>
      <c r="C181" s="120"/>
      <c r="D181" s="120"/>
      <c r="E181" s="120"/>
      <c r="F181" s="120"/>
      <c r="G181" s="120"/>
      <c r="H181" s="120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</row>
    <row r="182" spans="1:27" ht="12" customHeight="1" x14ac:dyDescent="0.2">
      <c r="A182" s="120"/>
      <c r="B182" s="120"/>
      <c r="C182" s="120"/>
      <c r="D182" s="120"/>
      <c r="E182" s="120"/>
      <c r="F182" s="120"/>
      <c r="G182" s="120"/>
      <c r="H182" s="120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</row>
    <row r="183" spans="1:27" ht="12" customHeight="1" x14ac:dyDescent="0.2">
      <c r="A183" s="120"/>
      <c r="B183" s="120"/>
      <c r="C183" s="120"/>
      <c r="D183" s="120"/>
      <c r="E183" s="120"/>
      <c r="F183" s="120"/>
      <c r="G183" s="120"/>
      <c r="H183" s="120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</row>
    <row r="184" spans="1:27" ht="12" customHeight="1" x14ac:dyDescent="0.2">
      <c r="A184" s="120"/>
      <c r="B184" s="120"/>
      <c r="C184" s="120"/>
      <c r="D184" s="120"/>
      <c r="E184" s="120"/>
      <c r="F184" s="120"/>
      <c r="G184" s="120"/>
      <c r="H184" s="120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</row>
    <row r="185" spans="1:27" ht="12" customHeight="1" x14ac:dyDescent="0.2">
      <c r="A185" s="120"/>
      <c r="B185" s="120"/>
      <c r="C185" s="120"/>
      <c r="D185" s="120"/>
      <c r="E185" s="120"/>
      <c r="F185" s="120"/>
      <c r="G185" s="120"/>
      <c r="H185" s="120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</row>
    <row r="186" spans="1:27" ht="12" customHeight="1" x14ac:dyDescent="0.2">
      <c r="A186" s="120"/>
      <c r="B186" s="120"/>
      <c r="C186" s="120"/>
      <c r="D186" s="120"/>
      <c r="E186" s="120"/>
      <c r="F186" s="120"/>
      <c r="G186" s="120"/>
      <c r="H186" s="120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spans="1:27" ht="12" customHeight="1" x14ac:dyDescent="0.2">
      <c r="A187" s="120"/>
      <c r="B187" s="120"/>
      <c r="C187" s="120"/>
      <c r="D187" s="120"/>
      <c r="E187" s="120"/>
      <c r="F187" s="120"/>
      <c r="G187" s="120"/>
      <c r="H187" s="120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spans="1:27" ht="12" customHeight="1" x14ac:dyDescent="0.2">
      <c r="A188" s="120"/>
      <c r="B188" s="120"/>
      <c r="C188" s="120"/>
      <c r="D188" s="120"/>
      <c r="E188" s="120"/>
      <c r="F188" s="120"/>
      <c r="G188" s="120"/>
      <c r="H188" s="120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</row>
    <row r="189" spans="1:27" ht="12" customHeight="1" x14ac:dyDescent="0.2">
      <c r="A189" s="120"/>
      <c r="B189" s="120"/>
      <c r="C189" s="120"/>
      <c r="D189" s="120"/>
      <c r="E189" s="120"/>
      <c r="F189" s="120"/>
      <c r="G189" s="120"/>
      <c r="H189" s="120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</row>
    <row r="190" spans="1:27" ht="12" customHeight="1" x14ac:dyDescent="0.2">
      <c r="A190" s="120"/>
      <c r="B190" s="120"/>
      <c r="C190" s="120"/>
      <c r="D190" s="120"/>
      <c r="E190" s="120"/>
      <c r="F190" s="120"/>
      <c r="G190" s="120"/>
      <c r="H190" s="120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</row>
    <row r="191" spans="1:27" ht="12" customHeight="1" x14ac:dyDescent="0.2">
      <c r="A191" s="120"/>
      <c r="B191" s="120"/>
      <c r="C191" s="120"/>
      <c r="D191" s="120"/>
      <c r="E191" s="120"/>
      <c r="F191" s="120"/>
      <c r="G191" s="120"/>
      <c r="H191" s="120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</row>
    <row r="192" spans="1:27" ht="12" customHeight="1" x14ac:dyDescent="0.2">
      <c r="A192" s="120"/>
      <c r="B192" s="120"/>
      <c r="C192" s="120"/>
      <c r="D192" s="120"/>
      <c r="E192" s="120"/>
      <c r="F192" s="120"/>
      <c r="G192" s="120"/>
      <c r="H192" s="120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</row>
    <row r="193" spans="1:27" ht="12" customHeight="1" x14ac:dyDescent="0.2">
      <c r="A193" s="120"/>
      <c r="B193" s="120"/>
      <c r="C193" s="120"/>
      <c r="D193" s="120"/>
      <c r="E193" s="120"/>
      <c r="F193" s="120"/>
      <c r="G193" s="120"/>
      <c r="H193" s="120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</row>
    <row r="194" spans="1:27" ht="12" customHeight="1" x14ac:dyDescent="0.2">
      <c r="A194" s="120"/>
      <c r="B194" s="120"/>
      <c r="C194" s="120"/>
      <c r="D194" s="120"/>
      <c r="E194" s="120"/>
      <c r="F194" s="120"/>
      <c r="G194" s="120"/>
      <c r="H194" s="120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</row>
    <row r="195" spans="1:27" ht="12" customHeight="1" x14ac:dyDescent="0.2">
      <c r="A195" s="120"/>
      <c r="B195" s="120"/>
      <c r="C195" s="120"/>
      <c r="D195" s="120"/>
      <c r="E195" s="120"/>
      <c r="F195" s="120"/>
      <c r="G195" s="120"/>
      <c r="H195" s="120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</row>
    <row r="196" spans="1:27" ht="12" customHeight="1" x14ac:dyDescent="0.2">
      <c r="A196" s="120"/>
      <c r="B196" s="120"/>
      <c r="C196" s="120"/>
      <c r="D196" s="120"/>
      <c r="E196" s="120"/>
      <c r="F196" s="120"/>
      <c r="G196" s="120"/>
      <c r="H196" s="120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</row>
    <row r="197" spans="1:27" ht="12" customHeight="1" x14ac:dyDescent="0.2">
      <c r="A197" s="120"/>
      <c r="B197" s="120"/>
      <c r="C197" s="120"/>
      <c r="D197" s="120"/>
      <c r="E197" s="120"/>
      <c r="F197" s="120"/>
      <c r="G197" s="120"/>
      <c r="H197" s="120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</row>
    <row r="198" spans="1:27" ht="12" customHeight="1" x14ac:dyDescent="0.2">
      <c r="A198" s="120"/>
      <c r="B198" s="120"/>
      <c r="C198" s="120"/>
      <c r="D198" s="120"/>
      <c r="E198" s="120"/>
      <c r="F198" s="120"/>
      <c r="G198" s="120"/>
      <c r="H198" s="120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</row>
    <row r="199" spans="1:27" ht="12" customHeight="1" x14ac:dyDescent="0.2">
      <c r="A199" s="120"/>
      <c r="B199" s="120"/>
      <c r="C199" s="120"/>
      <c r="D199" s="120"/>
      <c r="E199" s="120"/>
      <c r="F199" s="120"/>
      <c r="G199" s="120"/>
      <c r="H199" s="120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</row>
    <row r="200" spans="1:27" ht="12" customHeight="1" x14ac:dyDescent="0.2">
      <c r="A200" s="120"/>
      <c r="B200" s="120"/>
      <c r="C200" s="120"/>
      <c r="D200" s="120"/>
      <c r="E200" s="120"/>
      <c r="F200" s="120"/>
      <c r="G200" s="120"/>
      <c r="H200" s="120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</row>
    <row r="201" spans="1:27" ht="12" customHeight="1" x14ac:dyDescent="0.2">
      <c r="A201" s="120"/>
      <c r="B201" s="120"/>
      <c r="C201" s="120"/>
      <c r="D201" s="120"/>
      <c r="E201" s="120"/>
      <c r="F201" s="120"/>
      <c r="G201" s="120"/>
      <c r="H201" s="120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</row>
    <row r="202" spans="1:27" ht="12" customHeight="1" x14ac:dyDescent="0.2">
      <c r="A202" s="120"/>
      <c r="B202" s="120"/>
      <c r="C202" s="120"/>
      <c r="D202" s="120"/>
      <c r="E202" s="120"/>
      <c r="F202" s="120"/>
      <c r="G202" s="120"/>
      <c r="H202" s="120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</row>
    <row r="203" spans="1:27" ht="12" customHeight="1" x14ac:dyDescent="0.2">
      <c r="A203" s="69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</row>
    <row r="204" spans="1:27" ht="12" customHeight="1" x14ac:dyDescent="0.2">
      <c r="A204" s="69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spans="1:27" ht="12" customHeight="1" x14ac:dyDescent="0.2">
      <c r="A205" s="69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</row>
    <row r="206" spans="1:27" ht="12" customHeight="1" x14ac:dyDescent="0.2">
      <c r="A206" s="69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</row>
    <row r="207" spans="1:27" ht="12" customHeight="1" x14ac:dyDescent="0.2">
      <c r="A207" s="69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</row>
    <row r="208" spans="1:27" ht="12" customHeight="1" x14ac:dyDescent="0.2">
      <c r="A208" s="69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</row>
    <row r="209" spans="1:27" ht="12" customHeight="1" x14ac:dyDescent="0.2">
      <c r="A209" s="69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</row>
    <row r="210" spans="1:27" ht="12" customHeight="1" x14ac:dyDescent="0.2">
      <c r="A210" s="69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</row>
    <row r="211" spans="1:27" ht="12" customHeight="1" x14ac:dyDescent="0.2">
      <c r="A211" s="69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</row>
    <row r="212" spans="1:27" ht="12" customHeight="1" x14ac:dyDescent="0.2">
      <c r="A212" s="69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</row>
    <row r="213" spans="1:27" ht="12" customHeight="1" x14ac:dyDescent="0.2">
      <c r="A213" s="69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</row>
    <row r="214" spans="1:27" ht="12" customHeight="1" x14ac:dyDescent="0.2">
      <c r="A214" s="69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</row>
    <row r="215" spans="1:27" ht="12" customHeight="1" x14ac:dyDescent="0.2">
      <c r="A215" s="69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</row>
    <row r="216" spans="1:27" ht="12" customHeight="1" x14ac:dyDescent="0.2">
      <c r="A216" s="69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</row>
    <row r="217" spans="1:27" ht="12" customHeight="1" x14ac:dyDescent="0.2">
      <c r="A217" s="69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</row>
    <row r="218" spans="1:27" ht="12" customHeight="1" x14ac:dyDescent="0.2">
      <c r="A218" s="69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</row>
    <row r="219" spans="1:27" ht="12" customHeight="1" x14ac:dyDescent="0.2">
      <c r="A219" s="69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</row>
    <row r="220" spans="1:27" ht="12" customHeight="1" x14ac:dyDescent="0.2">
      <c r="A220" s="69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</row>
    <row r="221" spans="1:27" ht="12" customHeight="1" x14ac:dyDescent="0.2">
      <c r="A221" s="69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</row>
    <row r="222" spans="1:27" ht="12" customHeight="1" x14ac:dyDescent="0.2">
      <c r="A222" s="69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</row>
    <row r="223" spans="1:27" ht="12" customHeight="1" x14ac:dyDescent="0.2">
      <c r="A223" s="69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:27" ht="12" customHeight="1" x14ac:dyDescent="0.2">
      <c r="A224" s="69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</row>
    <row r="225" spans="1:27" ht="12" customHeight="1" x14ac:dyDescent="0.2">
      <c r="A225" s="69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</row>
    <row r="226" spans="1:27" ht="12" customHeight="1" x14ac:dyDescent="0.2">
      <c r="A226" s="69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</row>
    <row r="227" spans="1:27" ht="12" customHeight="1" x14ac:dyDescent="0.2">
      <c r="A227" s="69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</row>
    <row r="228" spans="1:27" ht="12" customHeight="1" x14ac:dyDescent="0.2">
      <c r="A228" s="69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</row>
    <row r="229" spans="1:27" ht="12" customHeight="1" x14ac:dyDescent="0.2">
      <c r="A229" s="69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</row>
    <row r="230" spans="1:27" ht="12" customHeight="1" x14ac:dyDescent="0.2">
      <c r="A230" s="69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</row>
    <row r="231" spans="1:27" ht="12" customHeight="1" x14ac:dyDescent="0.2">
      <c r="A231" s="69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</row>
    <row r="232" spans="1:27" ht="12" customHeight="1" x14ac:dyDescent="0.2">
      <c r="A232" s="69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</row>
    <row r="233" spans="1:27" ht="12" customHeight="1" x14ac:dyDescent="0.2">
      <c r="A233" s="69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</row>
    <row r="234" spans="1:27" ht="12" customHeight="1" x14ac:dyDescent="0.2">
      <c r="A234" s="69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</row>
    <row r="235" spans="1:27" ht="12" customHeight="1" x14ac:dyDescent="0.2">
      <c r="A235" s="69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</row>
    <row r="236" spans="1:27" ht="12" customHeight="1" x14ac:dyDescent="0.2">
      <c r="A236" s="69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</row>
    <row r="237" spans="1:27" ht="12" customHeight="1" x14ac:dyDescent="0.2">
      <c r="A237" s="69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</row>
    <row r="238" spans="1:27" ht="12" customHeight="1" x14ac:dyDescent="0.2">
      <c r="A238" s="69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</row>
    <row r="239" spans="1:27" ht="12" customHeight="1" x14ac:dyDescent="0.2">
      <c r="A239" s="69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</row>
    <row r="240" spans="1:27" ht="12" customHeight="1" x14ac:dyDescent="0.2">
      <c r="A240" s="69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</row>
    <row r="241" spans="1:27" ht="12" customHeight="1" x14ac:dyDescent="0.2">
      <c r="A241" s="69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</row>
    <row r="242" spans="1:27" ht="12" customHeight="1" x14ac:dyDescent="0.2">
      <c r="A242" s="69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</row>
    <row r="243" spans="1:27" ht="12" customHeight="1" x14ac:dyDescent="0.2">
      <c r="A243" s="69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</row>
    <row r="244" spans="1:27" ht="12" customHeight="1" x14ac:dyDescent="0.2">
      <c r="A244" s="69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</row>
    <row r="245" spans="1:27" ht="12" customHeight="1" x14ac:dyDescent="0.2">
      <c r="A245" s="69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</row>
    <row r="246" spans="1:27" ht="12" customHeight="1" x14ac:dyDescent="0.2">
      <c r="A246" s="69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</row>
    <row r="247" spans="1:27" ht="12" customHeight="1" x14ac:dyDescent="0.2">
      <c r="A247" s="69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</row>
    <row r="248" spans="1:27" ht="12" customHeight="1" x14ac:dyDescent="0.2">
      <c r="A248" s="69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</row>
    <row r="249" spans="1:27" ht="12" customHeight="1" x14ac:dyDescent="0.2">
      <c r="A249" s="69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</row>
    <row r="250" spans="1:27" ht="12" customHeight="1" x14ac:dyDescent="0.2">
      <c r="A250" s="69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</row>
    <row r="251" spans="1:27" ht="12" customHeight="1" x14ac:dyDescent="0.2">
      <c r="A251" s="69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</row>
    <row r="252" spans="1:27" ht="12" customHeight="1" x14ac:dyDescent="0.2">
      <c r="A252" s="69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</row>
    <row r="253" spans="1:27" ht="12" customHeight="1" x14ac:dyDescent="0.2">
      <c r="A253" s="69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</row>
    <row r="254" spans="1:27" ht="12" customHeight="1" x14ac:dyDescent="0.2">
      <c r="A254" s="69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</row>
    <row r="255" spans="1:27" ht="12" customHeight="1" x14ac:dyDescent="0.2">
      <c r="A255" s="69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</row>
    <row r="256" spans="1:27" ht="12" customHeight="1" x14ac:dyDescent="0.2">
      <c r="A256" s="69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</row>
    <row r="257" spans="1:27" ht="12" customHeight="1" x14ac:dyDescent="0.2">
      <c r="A257" s="69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</row>
    <row r="258" spans="1:27" ht="12" customHeight="1" x14ac:dyDescent="0.2">
      <c r="A258" s="69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</row>
    <row r="259" spans="1:27" ht="12" customHeight="1" x14ac:dyDescent="0.2">
      <c r="A259" s="69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</row>
    <row r="260" spans="1:27" ht="12" customHeight="1" x14ac:dyDescent="0.2">
      <c r="A260" s="69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</row>
    <row r="261" spans="1:27" ht="12" customHeight="1" x14ac:dyDescent="0.2">
      <c r="A261" s="69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</row>
    <row r="262" spans="1:27" ht="12" customHeight="1" x14ac:dyDescent="0.2">
      <c r="A262" s="69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</row>
    <row r="263" spans="1:27" ht="12" customHeight="1" x14ac:dyDescent="0.2">
      <c r="A263" s="69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</row>
    <row r="264" spans="1:27" ht="12" customHeight="1" x14ac:dyDescent="0.2">
      <c r="A264" s="69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</row>
    <row r="265" spans="1:27" ht="12" customHeight="1" x14ac:dyDescent="0.2">
      <c r="A265" s="69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</row>
    <row r="266" spans="1:27" ht="12" customHeight="1" x14ac:dyDescent="0.2">
      <c r="A266" s="69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</row>
    <row r="267" spans="1:27" ht="12" customHeight="1" x14ac:dyDescent="0.2">
      <c r="A267" s="69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</row>
    <row r="268" spans="1:27" ht="12" customHeight="1" x14ac:dyDescent="0.2">
      <c r="A268" s="69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</row>
    <row r="269" spans="1:27" ht="12" customHeight="1" x14ac:dyDescent="0.2">
      <c r="A269" s="69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</row>
    <row r="270" spans="1:27" ht="12" customHeight="1" x14ac:dyDescent="0.2">
      <c r="A270" s="69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</row>
    <row r="271" spans="1:27" ht="12" customHeight="1" x14ac:dyDescent="0.2">
      <c r="A271" s="69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</row>
    <row r="272" spans="1:27" ht="12" customHeight="1" x14ac:dyDescent="0.2">
      <c r="A272" s="69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</row>
    <row r="273" spans="1:27" ht="12" customHeight="1" x14ac:dyDescent="0.2">
      <c r="A273" s="69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</row>
    <row r="274" spans="1:27" ht="12" customHeight="1" x14ac:dyDescent="0.2">
      <c r="A274" s="69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</row>
    <row r="275" spans="1:27" ht="12" customHeight="1" x14ac:dyDescent="0.2">
      <c r="A275" s="69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</row>
    <row r="276" spans="1:27" ht="12" customHeight="1" x14ac:dyDescent="0.2">
      <c r="A276" s="69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</row>
    <row r="277" spans="1:27" ht="12" customHeight="1" x14ac:dyDescent="0.2">
      <c r="A277" s="69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</row>
    <row r="278" spans="1:27" ht="12" customHeight="1" x14ac:dyDescent="0.2">
      <c r="A278" s="69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</row>
    <row r="279" spans="1:27" ht="12" customHeight="1" x14ac:dyDescent="0.2">
      <c r="A279" s="69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</row>
    <row r="280" spans="1:27" ht="12" customHeight="1" x14ac:dyDescent="0.2">
      <c r="A280" s="69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</row>
    <row r="281" spans="1:27" ht="12" customHeight="1" x14ac:dyDescent="0.2">
      <c r="A281" s="69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</row>
    <row r="282" spans="1:27" ht="12" customHeight="1" x14ac:dyDescent="0.2">
      <c r="A282" s="69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</row>
    <row r="283" spans="1:27" ht="12" customHeight="1" x14ac:dyDescent="0.2">
      <c r="A283" s="69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</row>
    <row r="284" spans="1:27" ht="12" customHeight="1" x14ac:dyDescent="0.2">
      <c r="A284" s="69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</row>
    <row r="285" spans="1:27" ht="12" customHeight="1" x14ac:dyDescent="0.2">
      <c r="A285" s="69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</row>
    <row r="286" spans="1:27" ht="12" customHeight="1" x14ac:dyDescent="0.2">
      <c r="A286" s="69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</row>
    <row r="287" spans="1:27" ht="12" customHeight="1" x14ac:dyDescent="0.2">
      <c r="A287" s="69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</row>
    <row r="288" spans="1:27" ht="12" customHeight="1" x14ac:dyDescent="0.2">
      <c r="A288" s="69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</row>
    <row r="289" spans="1:27" ht="12" customHeight="1" x14ac:dyDescent="0.2">
      <c r="A289" s="69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</row>
    <row r="290" spans="1:27" ht="12" customHeight="1" x14ac:dyDescent="0.2">
      <c r="A290" s="69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</row>
    <row r="291" spans="1:27" ht="12" customHeight="1" x14ac:dyDescent="0.2">
      <c r="A291" s="69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</row>
    <row r="292" spans="1:27" ht="12" customHeight="1" x14ac:dyDescent="0.2">
      <c r="A292" s="69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</row>
    <row r="293" spans="1:27" ht="12" customHeight="1" x14ac:dyDescent="0.2">
      <c r="A293" s="69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</row>
    <row r="294" spans="1:27" ht="12" customHeight="1" x14ac:dyDescent="0.2">
      <c r="A294" s="69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</row>
    <row r="295" spans="1:27" ht="12" customHeight="1" x14ac:dyDescent="0.2">
      <c r="A295" s="69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</row>
    <row r="296" spans="1:27" ht="12" customHeight="1" x14ac:dyDescent="0.2">
      <c r="A296" s="69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</row>
    <row r="297" spans="1:27" ht="12" customHeight="1" x14ac:dyDescent="0.2">
      <c r="A297" s="69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</row>
    <row r="298" spans="1:27" ht="12" customHeight="1" x14ac:dyDescent="0.2">
      <c r="A298" s="69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</row>
    <row r="299" spans="1:27" ht="12" customHeight="1" x14ac:dyDescent="0.2">
      <c r="A299" s="69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</row>
    <row r="300" spans="1:27" ht="12" customHeight="1" x14ac:dyDescent="0.2">
      <c r="A300" s="69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</row>
    <row r="301" spans="1:27" ht="12" customHeight="1" x14ac:dyDescent="0.2">
      <c r="A301" s="69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</row>
    <row r="302" spans="1:27" ht="12" customHeight="1" x14ac:dyDescent="0.2">
      <c r="A302" s="69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</row>
    <row r="303" spans="1:27" ht="12" customHeight="1" x14ac:dyDescent="0.2">
      <c r="A303" s="69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</row>
    <row r="304" spans="1:27" ht="12" customHeight="1" x14ac:dyDescent="0.2">
      <c r="A304" s="69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</row>
    <row r="305" spans="1:27" ht="12" customHeight="1" x14ac:dyDescent="0.2">
      <c r="A305" s="69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</row>
    <row r="306" spans="1:27" ht="12" customHeight="1" x14ac:dyDescent="0.2">
      <c r="A306" s="69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</row>
    <row r="307" spans="1:27" ht="12" customHeight="1" x14ac:dyDescent="0.2">
      <c r="A307" s="69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</row>
    <row r="308" spans="1:27" ht="12" customHeight="1" x14ac:dyDescent="0.2">
      <c r="A308" s="69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</row>
    <row r="309" spans="1:27" ht="12" customHeight="1" x14ac:dyDescent="0.2">
      <c r="A309" s="69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</row>
    <row r="310" spans="1:27" ht="12" customHeight="1" x14ac:dyDescent="0.2">
      <c r="A310" s="69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</row>
    <row r="311" spans="1:27" ht="12" customHeight="1" x14ac:dyDescent="0.2">
      <c r="A311" s="69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</row>
    <row r="312" spans="1:27" ht="12" customHeight="1" x14ac:dyDescent="0.2">
      <c r="A312" s="69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</row>
    <row r="313" spans="1:27" ht="12" customHeight="1" x14ac:dyDescent="0.2">
      <c r="A313" s="69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</row>
    <row r="314" spans="1:27" ht="12" customHeight="1" x14ac:dyDescent="0.2">
      <c r="A314" s="69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</row>
    <row r="315" spans="1:27" ht="12" customHeight="1" x14ac:dyDescent="0.2">
      <c r="A315" s="69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</row>
    <row r="316" spans="1:27" ht="12" customHeight="1" x14ac:dyDescent="0.2">
      <c r="A316" s="69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</row>
    <row r="317" spans="1:27" ht="12" customHeight="1" x14ac:dyDescent="0.2">
      <c r="A317" s="69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</row>
    <row r="318" spans="1:27" ht="12" customHeight="1" x14ac:dyDescent="0.2">
      <c r="A318" s="69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</row>
    <row r="319" spans="1:27" ht="12" customHeight="1" x14ac:dyDescent="0.2">
      <c r="A319" s="69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</row>
    <row r="320" spans="1:27" ht="12" customHeight="1" x14ac:dyDescent="0.2">
      <c r="A320" s="69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</row>
    <row r="321" spans="1:27" ht="12" customHeight="1" x14ac:dyDescent="0.2">
      <c r="A321" s="69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</row>
    <row r="322" spans="1:27" ht="12" customHeight="1" x14ac:dyDescent="0.2">
      <c r="A322" s="69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</row>
    <row r="323" spans="1:27" ht="12" customHeight="1" x14ac:dyDescent="0.2">
      <c r="A323" s="69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</row>
    <row r="324" spans="1:27" ht="12" customHeight="1" x14ac:dyDescent="0.2">
      <c r="A324" s="69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</row>
    <row r="325" spans="1:27" ht="12" customHeight="1" x14ac:dyDescent="0.2">
      <c r="A325" s="69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</row>
    <row r="326" spans="1:27" ht="12" customHeight="1" x14ac:dyDescent="0.2">
      <c r="A326" s="69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</row>
    <row r="327" spans="1:27" ht="12" customHeight="1" x14ac:dyDescent="0.2">
      <c r="A327" s="69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</row>
    <row r="328" spans="1:27" ht="12" customHeight="1" x14ac:dyDescent="0.2">
      <c r="A328" s="69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</row>
    <row r="329" spans="1:27" ht="12" customHeight="1" x14ac:dyDescent="0.2">
      <c r="A329" s="69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</row>
    <row r="330" spans="1:27" ht="12" customHeight="1" x14ac:dyDescent="0.2">
      <c r="A330" s="69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</row>
    <row r="331" spans="1:27" ht="12" customHeight="1" x14ac:dyDescent="0.2">
      <c r="A331" s="69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</row>
    <row r="332" spans="1:27" ht="12" customHeight="1" x14ac:dyDescent="0.2">
      <c r="A332" s="69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</row>
    <row r="333" spans="1:27" ht="12" customHeight="1" x14ac:dyDescent="0.2">
      <c r="A333" s="69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</row>
    <row r="334" spans="1:27" ht="12" customHeight="1" x14ac:dyDescent="0.2">
      <c r="A334" s="69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</row>
    <row r="335" spans="1:27" ht="12" customHeight="1" x14ac:dyDescent="0.2">
      <c r="A335" s="69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</row>
    <row r="336" spans="1:27" ht="12" customHeight="1" x14ac:dyDescent="0.2">
      <c r="A336" s="69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</row>
    <row r="337" spans="1:27" ht="12" customHeight="1" x14ac:dyDescent="0.2">
      <c r="A337" s="69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</row>
    <row r="338" spans="1:27" ht="12" customHeight="1" x14ac:dyDescent="0.2">
      <c r="A338" s="69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</row>
    <row r="339" spans="1:27" ht="12" customHeight="1" x14ac:dyDescent="0.2">
      <c r="A339" s="69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</row>
    <row r="340" spans="1:27" ht="12" customHeight="1" x14ac:dyDescent="0.2">
      <c r="A340" s="69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</row>
    <row r="341" spans="1:27" ht="12" customHeight="1" x14ac:dyDescent="0.2">
      <c r="A341" s="69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</row>
    <row r="342" spans="1:27" ht="12" customHeight="1" x14ac:dyDescent="0.2">
      <c r="A342" s="69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</row>
    <row r="343" spans="1:27" ht="12" customHeight="1" x14ac:dyDescent="0.2">
      <c r="A343" s="69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</row>
    <row r="344" spans="1:27" ht="12" customHeight="1" x14ac:dyDescent="0.2">
      <c r="A344" s="69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</row>
    <row r="345" spans="1:27" ht="12" customHeight="1" x14ac:dyDescent="0.2">
      <c r="A345" s="69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</row>
    <row r="346" spans="1:27" ht="12" customHeight="1" x14ac:dyDescent="0.2">
      <c r="A346" s="69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</row>
    <row r="347" spans="1:27" ht="12" customHeight="1" x14ac:dyDescent="0.2">
      <c r="A347" s="69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</row>
    <row r="348" spans="1:27" ht="12" customHeight="1" x14ac:dyDescent="0.2">
      <c r="A348" s="69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</row>
    <row r="349" spans="1:27" ht="12" customHeight="1" x14ac:dyDescent="0.2">
      <c r="A349" s="69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</row>
    <row r="350" spans="1:27" ht="12" customHeight="1" x14ac:dyDescent="0.2">
      <c r="A350" s="69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</row>
    <row r="351" spans="1:27" ht="12" customHeight="1" x14ac:dyDescent="0.2">
      <c r="A351" s="69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</row>
    <row r="352" spans="1:27" ht="12" customHeight="1" x14ac:dyDescent="0.2">
      <c r="A352" s="69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</row>
    <row r="353" spans="1:27" ht="12" customHeight="1" x14ac:dyDescent="0.2">
      <c r="A353" s="69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</row>
    <row r="354" spans="1:27" ht="12" customHeight="1" x14ac:dyDescent="0.2">
      <c r="A354" s="69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</row>
    <row r="355" spans="1:27" ht="12" customHeight="1" x14ac:dyDescent="0.2">
      <c r="A355" s="69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</row>
    <row r="356" spans="1:27" ht="12" customHeight="1" x14ac:dyDescent="0.2">
      <c r="A356" s="69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</row>
    <row r="357" spans="1:27" ht="12" customHeight="1" x14ac:dyDescent="0.2">
      <c r="A357" s="69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</row>
    <row r="358" spans="1:27" ht="12" customHeight="1" x14ac:dyDescent="0.2">
      <c r="A358" s="69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</row>
    <row r="359" spans="1:27" ht="12" customHeight="1" x14ac:dyDescent="0.2">
      <c r="A359" s="69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</row>
    <row r="360" spans="1:27" ht="12" customHeight="1" x14ac:dyDescent="0.2">
      <c r="A360" s="69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</row>
    <row r="361" spans="1:27" ht="12" customHeight="1" x14ac:dyDescent="0.2">
      <c r="A361" s="69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</row>
    <row r="362" spans="1:27" ht="12" customHeight="1" x14ac:dyDescent="0.2">
      <c r="A362" s="69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</row>
    <row r="363" spans="1:27" ht="12" customHeight="1" x14ac:dyDescent="0.2">
      <c r="A363" s="69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</row>
    <row r="364" spans="1:27" ht="12" customHeight="1" x14ac:dyDescent="0.2">
      <c r="A364" s="69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</row>
    <row r="365" spans="1:27" ht="12" customHeight="1" x14ac:dyDescent="0.2">
      <c r="A365" s="69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</row>
    <row r="366" spans="1:27" ht="12" customHeight="1" x14ac:dyDescent="0.2">
      <c r="A366" s="69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</row>
    <row r="367" spans="1:27" ht="12" customHeight="1" x14ac:dyDescent="0.2">
      <c r="A367" s="69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</row>
    <row r="368" spans="1:27" ht="12" customHeight="1" x14ac:dyDescent="0.2">
      <c r="A368" s="69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</row>
    <row r="369" spans="1:27" ht="12" customHeight="1" x14ac:dyDescent="0.2">
      <c r="A369" s="69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</row>
    <row r="370" spans="1:27" ht="12" customHeight="1" x14ac:dyDescent="0.2">
      <c r="A370" s="69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</row>
    <row r="371" spans="1:27" ht="12" customHeight="1" x14ac:dyDescent="0.2">
      <c r="A371" s="69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</row>
    <row r="372" spans="1:27" ht="12" customHeight="1" x14ac:dyDescent="0.2">
      <c r="A372" s="69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</row>
    <row r="373" spans="1:27" ht="12" customHeight="1" x14ac:dyDescent="0.2">
      <c r="A373" s="69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</row>
    <row r="374" spans="1:27" ht="12" customHeight="1" x14ac:dyDescent="0.2">
      <c r="A374" s="69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</row>
    <row r="375" spans="1:27" ht="12" customHeight="1" x14ac:dyDescent="0.2">
      <c r="A375" s="69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</row>
    <row r="376" spans="1:27" ht="12" customHeight="1" x14ac:dyDescent="0.2">
      <c r="A376" s="69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</row>
    <row r="377" spans="1:27" ht="12" customHeight="1" x14ac:dyDescent="0.2">
      <c r="A377" s="69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</row>
    <row r="378" spans="1:27" ht="12" customHeight="1" x14ac:dyDescent="0.2">
      <c r="A378" s="69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</row>
    <row r="379" spans="1:27" ht="12" customHeight="1" x14ac:dyDescent="0.2">
      <c r="A379" s="69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</row>
    <row r="380" spans="1:27" ht="12" customHeight="1" x14ac:dyDescent="0.2">
      <c r="A380" s="69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</row>
    <row r="381" spans="1:27" ht="12" customHeight="1" x14ac:dyDescent="0.2">
      <c r="A381" s="69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</row>
    <row r="382" spans="1:27" ht="12" customHeight="1" x14ac:dyDescent="0.2">
      <c r="A382" s="69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</row>
    <row r="383" spans="1:27" ht="12" customHeight="1" x14ac:dyDescent="0.2">
      <c r="A383" s="69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</row>
    <row r="384" spans="1:27" ht="12" customHeight="1" x14ac:dyDescent="0.2">
      <c r="A384" s="69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</row>
    <row r="385" spans="1:27" ht="12" customHeight="1" x14ac:dyDescent="0.2">
      <c r="A385" s="69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</row>
    <row r="386" spans="1:27" ht="12" customHeight="1" x14ac:dyDescent="0.2">
      <c r="A386" s="69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</row>
    <row r="387" spans="1:27" ht="12" customHeight="1" x14ac:dyDescent="0.2">
      <c r="A387" s="69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</row>
    <row r="388" spans="1:27" ht="12" customHeight="1" x14ac:dyDescent="0.2">
      <c r="A388" s="69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</row>
    <row r="389" spans="1:27" ht="12" customHeight="1" x14ac:dyDescent="0.2">
      <c r="A389" s="69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</row>
    <row r="390" spans="1:27" ht="12" customHeight="1" x14ac:dyDescent="0.2">
      <c r="A390" s="69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</row>
    <row r="391" spans="1:27" ht="12" customHeight="1" x14ac:dyDescent="0.2">
      <c r="A391" s="69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</row>
    <row r="392" spans="1:27" ht="12" customHeight="1" x14ac:dyDescent="0.2">
      <c r="A392" s="69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</row>
    <row r="393" spans="1:27" ht="12" customHeight="1" x14ac:dyDescent="0.2">
      <c r="A393" s="69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</row>
    <row r="394" spans="1:27" ht="12" customHeight="1" x14ac:dyDescent="0.2">
      <c r="A394" s="69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</row>
    <row r="395" spans="1:27" ht="12" customHeight="1" x14ac:dyDescent="0.2">
      <c r="A395" s="69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</row>
    <row r="396" spans="1:27" ht="12" customHeight="1" x14ac:dyDescent="0.2">
      <c r="A396" s="69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</row>
    <row r="397" spans="1:27" ht="12" customHeight="1" x14ac:dyDescent="0.2">
      <c r="A397" s="69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</row>
    <row r="398" spans="1:27" ht="12" customHeight="1" x14ac:dyDescent="0.2">
      <c r="A398" s="69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</row>
    <row r="399" spans="1:27" ht="12" customHeight="1" x14ac:dyDescent="0.2">
      <c r="A399" s="69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</row>
    <row r="400" spans="1:27" ht="12" customHeight="1" x14ac:dyDescent="0.2">
      <c r="A400" s="69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</row>
    <row r="401" spans="1:27" ht="12" customHeight="1" x14ac:dyDescent="0.2">
      <c r="A401" s="69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</row>
    <row r="402" spans="1:27" ht="12" customHeight="1" x14ac:dyDescent="0.2">
      <c r="A402" s="69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</row>
    <row r="403" spans="1:27" ht="12" customHeight="1" x14ac:dyDescent="0.2">
      <c r="A403" s="69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</row>
    <row r="404" spans="1:27" ht="12" customHeight="1" x14ac:dyDescent="0.2">
      <c r="A404" s="69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</row>
    <row r="405" spans="1:27" ht="12" customHeight="1" x14ac:dyDescent="0.2">
      <c r="A405" s="69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</row>
    <row r="406" spans="1:27" ht="12" customHeight="1" x14ac:dyDescent="0.2">
      <c r="A406" s="69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</row>
    <row r="407" spans="1:27" ht="12" customHeight="1" x14ac:dyDescent="0.2">
      <c r="A407" s="69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</row>
    <row r="408" spans="1:27" ht="12" customHeight="1" x14ac:dyDescent="0.2">
      <c r="A408" s="69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</row>
    <row r="409" spans="1:27" ht="12" customHeight="1" x14ac:dyDescent="0.2">
      <c r="A409" s="69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</row>
    <row r="410" spans="1:27" ht="12" customHeight="1" x14ac:dyDescent="0.2">
      <c r="A410" s="69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</row>
    <row r="411" spans="1:27" ht="12" customHeight="1" x14ac:dyDescent="0.2">
      <c r="A411" s="69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</row>
    <row r="412" spans="1:27" ht="12" customHeight="1" x14ac:dyDescent="0.2">
      <c r="A412" s="69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</row>
    <row r="413" spans="1:27" ht="12" customHeight="1" x14ac:dyDescent="0.2">
      <c r="A413" s="69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</row>
    <row r="414" spans="1:27" ht="12" customHeight="1" x14ac:dyDescent="0.2">
      <c r="A414" s="69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</row>
    <row r="415" spans="1:27" ht="12" customHeight="1" x14ac:dyDescent="0.2">
      <c r="A415" s="69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</row>
    <row r="416" spans="1:27" ht="12" customHeight="1" x14ac:dyDescent="0.2">
      <c r="A416" s="69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</row>
    <row r="417" spans="1:27" ht="12" customHeight="1" x14ac:dyDescent="0.2">
      <c r="A417" s="69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</row>
    <row r="418" spans="1:27" ht="12" customHeight="1" x14ac:dyDescent="0.2">
      <c r="A418" s="69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</row>
    <row r="419" spans="1:27" ht="12" customHeight="1" x14ac:dyDescent="0.2">
      <c r="A419" s="69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</row>
    <row r="420" spans="1:27" ht="12" customHeight="1" x14ac:dyDescent="0.2">
      <c r="A420" s="69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</row>
    <row r="421" spans="1:27" ht="12" customHeight="1" x14ac:dyDescent="0.2">
      <c r="A421" s="69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</row>
    <row r="422" spans="1:27" ht="12" customHeight="1" x14ac:dyDescent="0.2">
      <c r="A422" s="69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</row>
    <row r="423" spans="1:27" ht="12" customHeight="1" x14ac:dyDescent="0.2">
      <c r="A423" s="69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</row>
    <row r="424" spans="1:27" ht="12" customHeight="1" x14ac:dyDescent="0.2">
      <c r="A424" s="69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</row>
    <row r="425" spans="1:27" ht="12" customHeight="1" x14ac:dyDescent="0.2">
      <c r="A425" s="69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</row>
    <row r="426" spans="1:27" ht="12" customHeight="1" x14ac:dyDescent="0.2">
      <c r="A426" s="69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</row>
    <row r="427" spans="1:27" ht="12" customHeight="1" x14ac:dyDescent="0.2">
      <c r="A427" s="69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</row>
    <row r="428" spans="1:27" ht="12" customHeight="1" x14ac:dyDescent="0.2">
      <c r="A428" s="69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</row>
    <row r="429" spans="1:27" ht="12" customHeight="1" x14ac:dyDescent="0.2">
      <c r="A429" s="69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</row>
    <row r="430" spans="1:27" ht="12" customHeight="1" x14ac:dyDescent="0.2">
      <c r="A430" s="69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</row>
    <row r="431" spans="1:27" ht="12" customHeight="1" x14ac:dyDescent="0.2">
      <c r="A431" s="69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</row>
    <row r="432" spans="1:27" ht="12" customHeight="1" x14ac:dyDescent="0.2">
      <c r="A432" s="69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</row>
    <row r="433" spans="1:27" ht="12" customHeight="1" x14ac:dyDescent="0.2">
      <c r="A433" s="69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</row>
    <row r="434" spans="1:27" ht="12" customHeight="1" x14ac:dyDescent="0.2">
      <c r="A434" s="69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</row>
    <row r="435" spans="1:27" ht="12" customHeight="1" x14ac:dyDescent="0.2">
      <c r="A435" s="69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</row>
    <row r="436" spans="1:27" ht="12" customHeight="1" x14ac:dyDescent="0.2">
      <c r="A436" s="69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</row>
    <row r="437" spans="1:27" ht="12" customHeight="1" x14ac:dyDescent="0.2">
      <c r="A437" s="69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</row>
    <row r="438" spans="1:27" ht="12" customHeight="1" x14ac:dyDescent="0.2">
      <c r="A438" s="69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</row>
    <row r="439" spans="1:27" ht="12" customHeight="1" x14ac:dyDescent="0.2">
      <c r="A439" s="69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</row>
    <row r="440" spans="1:27" ht="12" customHeight="1" x14ac:dyDescent="0.2">
      <c r="A440" s="69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</row>
    <row r="441" spans="1:27" ht="12" customHeight="1" x14ac:dyDescent="0.2">
      <c r="A441" s="69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</row>
    <row r="442" spans="1:27" ht="12" customHeight="1" x14ac:dyDescent="0.2">
      <c r="A442" s="69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</row>
    <row r="443" spans="1:27" ht="12" customHeight="1" x14ac:dyDescent="0.2">
      <c r="A443" s="69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</row>
    <row r="444" spans="1:27" ht="12" customHeight="1" x14ac:dyDescent="0.2">
      <c r="A444" s="69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</row>
    <row r="445" spans="1:27" ht="12" customHeight="1" x14ac:dyDescent="0.2">
      <c r="A445" s="69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</row>
    <row r="446" spans="1:27" ht="12" customHeight="1" x14ac:dyDescent="0.2">
      <c r="A446" s="69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</row>
    <row r="447" spans="1:27" ht="12" customHeight="1" x14ac:dyDescent="0.2">
      <c r="A447" s="69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</row>
    <row r="448" spans="1:27" ht="12" customHeight="1" x14ac:dyDescent="0.2">
      <c r="A448" s="69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</row>
    <row r="449" spans="1:27" ht="12" customHeight="1" x14ac:dyDescent="0.2">
      <c r="A449" s="69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</row>
    <row r="450" spans="1:27" ht="12" customHeight="1" x14ac:dyDescent="0.2">
      <c r="A450" s="69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</row>
    <row r="451" spans="1:27" ht="12" customHeight="1" x14ac:dyDescent="0.2">
      <c r="A451" s="69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</row>
    <row r="452" spans="1:27" ht="12" customHeight="1" x14ac:dyDescent="0.2">
      <c r="A452" s="69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</row>
    <row r="453" spans="1:27" ht="12" customHeight="1" x14ac:dyDescent="0.2">
      <c r="A453" s="69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</row>
    <row r="454" spans="1:27" ht="12" customHeight="1" x14ac:dyDescent="0.2">
      <c r="A454" s="69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</row>
    <row r="455" spans="1:27" ht="12" customHeight="1" x14ac:dyDescent="0.2">
      <c r="A455" s="69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</row>
    <row r="456" spans="1:27" ht="12" customHeight="1" x14ac:dyDescent="0.2">
      <c r="A456" s="69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</row>
    <row r="457" spans="1:27" ht="12" customHeight="1" x14ac:dyDescent="0.2">
      <c r="A457" s="69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</row>
    <row r="458" spans="1:27" ht="12" customHeight="1" x14ac:dyDescent="0.2">
      <c r="A458" s="69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</row>
    <row r="459" spans="1:27" ht="12" customHeight="1" x14ac:dyDescent="0.2">
      <c r="A459" s="69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</row>
    <row r="460" spans="1:27" ht="12" customHeight="1" x14ac:dyDescent="0.2">
      <c r="A460" s="69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</row>
    <row r="461" spans="1:27" ht="12" customHeight="1" x14ac:dyDescent="0.2">
      <c r="A461" s="69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</row>
    <row r="462" spans="1:27" ht="12" customHeight="1" x14ac:dyDescent="0.2">
      <c r="A462" s="69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</row>
    <row r="463" spans="1:27" ht="12" customHeight="1" x14ac:dyDescent="0.2">
      <c r="A463" s="69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</row>
    <row r="464" spans="1:27" ht="12" customHeight="1" x14ac:dyDescent="0.2">
      <c r="A464" s="69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</row>
    <row r="465" spans="1:27" ht="12" customHeight="1" x14ac:dyDescent="0.2">
      <c r="A465" s="69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</row>
    <row r="466" spans="1:27" ht="12" customHeight="1" x14ac:dyDescent="0.2">
      <c r="A466" s="69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</row>
    <row r="467" spans="1:27" ht="12" customHeight="1" x14ac:dyDescent="0.2">
      <c r="A467" s="69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</row>
    <row r="468" spans="1:27" ht="12" customHeight="1" x14ac:dyDescent="0.2">
      <c r="A468" s="69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</row>
    <row r="469" spans="1:27" ht="12" customHeight="1" x14ac:dyDescent="0.2">
      <c r="A469" s="69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</row>
    <row r="470" spans="1:27" ht="12" customHeight="1" x14ac:dyDescent="0.2">
      <c r="A470" s="69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</row>
    <row r="471" spans="1:27" ht="12" customHeight="1" x14ac:dyDescent="0.2">
      <c r="A471" s="69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</row>
    <row r="472" spans="1:27" ht="12" customHeight="1" x14ac:dyDescent="0.2">
      <c r="A472" s="69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</row>
    <row r="473" spans="1:27" ht="12" customHeight="1" x14ac:dyDescent="0.2">
      <c r="A473" s="69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</row>
    <row r="474" spans="1:27" ht="12" customHeight="1" x14ac:dyDescent="0.2">
      <c r="A474" s="69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</row>
    <row r="475" spans="1:27" ht="12" customHeight="1" x14ac:dyDescent="0.2">
      <c r="A475" s="69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</row>
    <row r="476" spans="1:27" ht="12" customHeight="1" x14ac:dyDescent="0.2">
      <c r="A476" s="69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</row>
    <row r="477" spans="1:27" ht="12" customHeight="1" x14ac:dyDescent="0.2">
      <c r="A477" s="69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</row>
    <row r="478" spans="1:27" ht="12" customHeight="1" x14ac:dyDescent="0.2">
      <c r="A478" s="69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</row>
    <row r="479" spans="1:27" ht="12" customHeight="1" x14ac:dyDescent="0.2">
      <c r="A479" s="69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</row>
    <row r="480" spans="1:27" ht="12" customHeight="1" x14ac:dyDescent="0.2">
      <c r="A480" s="69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</row>
    <row r="481" spans="1:27" ht="12" customHeight="1" x14ac:dyDescent="0.2">
      <c r="A481" s="69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</row>
    <row r="482" spans="1:27" ht="12" customHeight="1" x14ac:dyDescent="0.2">
      <c r="A482" s="69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</row>
    <row r="483" spans="1:27" ht="12" customHeight="1" x14ac:dyDescent="0.2">
      <c r="A483" s="69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</row>
    <row r="484" spans="1:27" ht="12" customHeight="1" x14ac:dyDescent="0.2">
      <c r="A484" s="69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</row>
    <row r="485" spans="1:27" ht="12" customHeight="1" x14ac:dyDescent="0.2">
      <c r="A485" s="69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</row>
    <row r="486" spans="1:27" ht="12" customHeight="1" x14ac:dyDescent="0.2">
      <c r="A486" s="69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</row>
    <row r="487" spans="1:27" ht="12" customHeight="1" x14ac:dyDescent="0.2">
      <c r="A487" s="69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</row>
    <row r="488" spans="1:27" ht="12" customHeight="1" x14ac:dyDescent="0.2">
      <c r="A488" s="69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</row>
    <row r="489" spans="1:27" ht="12" customHeight="1" x14ac:dyDescent="0.2">
      <c r="A489" s="69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</row>
    <row r="490" spans="1:27" ht="12" customHeight="1" x14ac:dyDescent="0.2">
      <c r="A490" s="69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</row>
    <row r="491" spans="1:27" ht="12" customHeight="1" x14ac:dyDescent="0.2">
      <c r="A491" s="69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</row>
    <row r="492" spans="1:27" ht="12" customHeight="1" x14ac:dyDescent="0.2">
      <c r="A492" s="69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</row>
    <row r="493" spans="1:27" ht="12" customHeight="1" x14ac:dyDescent="0.2">
      <c r="A493" s="69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</row>
    <row r="494" spans="1:27" ht="12" customHeight="1" x14ac:dyDescent="0.2">
      <c r="A494" s="69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</row>
    <row r="495" spans="1:27" ht="12" customHeight="1" x14ac:dyDescent="0.2">
      <c r="A495" s="69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</row>
    <row r="496" spans="1:27" ht="12" customHeight="1" x14ac:dyDescent="0.2">
      <c r="A496" s="69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</row>
    <row r="497" spans="1:27" ht="12" customHeight="1" x14ac:dyDescent="0.2">
      <c r="A497" s="69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</row>
    <row r="498" spans="1:27" ht="12" customHeight="1" x14ac:dyDescent="0.2">
      <c r="A498" s="69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</row>
    <row r="499" spans="1:27" ht="12" customHeight="1" x14ac:dyDescent="0.2">
      <c r="A499" s="69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</row>
    <row r="500" spans="1:27" ht="12" customHeight="1" x14ac:dyDescent="0.2">
      <c r="A500" s="69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</row>
    <row r="501" spans="1:27" ht="12" customHeight="1" x14ac:dyDescent="0.2">
      <c r="A501" s="69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</row>
    <row r="502" spans="1:27" ht="12" customHeight="1" x14ac:dyDescent="0.2">
      <c r="A502" s="69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</row>
    <row r="503" spans="1:27" ht="12" customHeight="1" x14ac:dyDescent="0.2">
      <c r="A503" s="69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</row>
    <row r="504" spans="1:27" ht="12" customHeight="1" x14ac:dyDescent="0.2">
      <c r="A504" s="69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</row>
    <row r="505" spans="1:27" ht="12" customHeight="1" x14ac:dyDescent="0.2">
      <c r="A505" s="69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</row>
    <row r="506" spans="1:27" ht="12" customHeight="1" x14ac:dyDescent="0.2">
      <c r="A506" s="69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</row>
    <row r="507" spans="1:27" ht="12" customHeight="1" x14ac:dyDescent="0.2">
      <c r="A507" s="69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</row>
    <row r="508" spans="1:27" ht="12" customHeight="1" x14ac:dyDescent="0.2">
      <c r="A508" s="69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</row>
    <row r="509" spans="1:27" ht="12" customHeight="1" x14ac:dyDescent="0.2">
      <c r="A509" s="69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</row>
    <row r="510" spans="1:27" ht="12" customHeight="1" x14ac:dyDescent="0.2">
      <c r="A510" s="69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</row>
    <row r="511" spans="1:27" ht="12" customHeight="1" x14ac:dyDescent="0.2">
      <c r="A511" s="69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</row>
    <row r="512" spans="1:27" ht="12" customHeight="1" x14ac:dyDescent="0.2">
      <c r="A512" s="69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</row>
    <row r="513" spans="1:27" ht="12" customHeight="1" x14ac:dyDescent="0.2">
      <c r="A513" s="69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</row>
    <row r="514" spans="1:27" ht="12" customHeight="1" x14ac:dyDescent="0.2">
      <c r="A514" s="69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</row>
    <row r="515" spans="1:27" ht="12" customHeight="1" x14ac:dyDescent="0.2">
      <c r="A515" s="69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</row>
    <row r="516" spans="1:27" ht="12" customHeight="1" x14ac:dyDescent="0.2">
      <c r="A516" s="69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</row>
    <row r="517" spans="1:27" ht="12" customHeight="1" x14ac:dyDescent="0.2">
      <c r="A517" s="69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</row>
    <row r="518" spans="1:27" ht="12" customHeight="1" x14ac:dyDescent="0.2">
      <c r="A518" s="69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</row>
    <row r="519" spans="1:27" ht="12" customHeight="1" x14ac:dyDescent="0.2">
      <c r="A519" s="69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</row>
    <row r="520" spans="1:27" ht="12" customHeight="1" x14ac:dyDescent="0.2">
      <c r="A520" s="69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</row>
    <row r="521" spans="1:27" ht="12" customHeight="1" x14ac:dyDescent="0.2">
      <c r="A521" s="69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</row>
    <row r="522" spans="1:27" ht="12" customHeight="1" x14ac:dyDescent="0.2">
      <c r="A522" s="69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</row>
    <row r="523" spans="1:27" ht="12" customHeight="1" x14ac:dyDescent="0.2">
      <c r="A523" s="69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</row>
    <row r="524" spans="1:27" ht="12" customHeight="1" x14ac:dyDescent="0.2">
      <c r="A524" s="69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</row>
    <row r="525" spans="1:27" ht="12" customHeight="1" x14ac:dyDescent="0.2">
      <c r="A525" s="69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</row>
    <row r="526" spans="1:27" ht="12" customHeight="1" x14ac:dyDescent="0.2">
      <c r="A526" s="69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</row>
    <row r="527" spans="1:27" ht="12" customHeight="1" x14ac:dyDescent="0.2">
      <c r="A527" s="69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</row>
    <row r="528" spans="1:27" ht="12" customHeight="1" x14ac:dyDescent="0.2">
      <c r="A528" s="69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</row>
    <row r="529" spans="1:27" ht="12" customHeight="1" x14ac:dyDescent="0.2">
      <c r="A529" s="69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</row>
    <row r="530" spans="1:27" ht="12" customHeight="1" x14ac:dyDescent="0.2">
      <c r="A530" s="69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</row>
    <row r="531" spans="1:27" ht="12" customHeight="1" x14ac:dyDescent="0.2">
      <c r="A531" s="69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</row>
    <row r="532" spans="1:27" ht="12" customHeight="1" x14ac:dyDescent="0.2">
      <c r="A532" s="69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</row>
    <row r="533" spans="1:27" ht="12" customHeight="1" x14ac:dyDescent="0.2">
      <c r="A533" s="69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</row>
    <row r="534" spans="1:27" ht="12" customHeight="1" x14ac:dyDescent="0.2">
      <c r="A534" s="69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</row>
    <row r="535" spans="1:27" ht="12" customHeight="1" x14ac:dyDescent="0.2">
      <c r="A535" s="69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</row>
    <row r="536" spans="1:27" ht="12" customHeight="1" x14ac:dyDescent="0.2">
      <c r="A536" s="69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</row>
    <row r="537" spans="1:27" ht="12" customHeight="1" x14ac:dyDescent="0.2">
      <c r="A537" s="69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</row>
    <row r="538" spans="1:27" ht="12" customHeight="1" x14ac:dyDescent="0.2">
      <c r="A538" s="69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</row>
    <row r="539" spans="1:27" ht="12" customHeight="1" x14ac:dyDescent="0.2">
      <c r="A539" s="69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</row>
    <row r="540" spans="1:27" ht="12" customHeight="1" x14ac:dyDescent="0.2">
      <c r="A540" s="69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</row>
    <row r="541" spans="1:27" ht="12" customHeight="1" x14ac:dyDescent="0.2">
      <c r="A541" s="69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</row>
    <row r="542" spans="1:27" ht="12" customHeight="1" x14ac:dyDescent="0.2">
      <c r="A542" s="69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</row>
    <row r="543" spans="1:27" ht="12" customHeight="1" x14ac:dyDescent="0.2">
      <c r="A543" s="69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</row>
    <row r="544" spans="1:27" ht="12" customHeight="1" x14ac:dyDescent="0.2">
      <c r="A544" s="69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</row>
    <row r="545" spans="1:27" ht="12" customHeight="1" x14ac:dyDescent="0.2">
      <c r="A545" s="69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</row>
    <row r="546" spans="1:27" ht="12" customHeight="1" x14ac:dyDescent="0.2">
      <c r="A546" s="69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</row>
    <row r="547" spans="1:27" ht="12" customHeight="1" x14ac:dyDescent="0.2">
      <c r="A547" s="69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</row>
    <row r="548" spans="1:27" ht="12" customHeight="1" x14ac:dyDescent="0.2">
      <c r="A548" s="69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</row>
    <row r="549" spans="1:27" ht="12" customHeight="1" x14ac:dyDescent="0.2">
      <c r="A549" s="69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</row>
    <row r="550" spans="1:27" ht="12" customHeight="1" x14ac:dyDescent="0.2">
      <c r="A550" s="69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</row>
    <row r="551" spans="1:27" ht="12" customHeight="1" x14ac:dyDescent="0.2">
      <c r="A551" s="69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</row>
    <row r="552" spans="1:27" ht="12" customHeight="1" x14ac:dyDescent="0.2">
      <c r="A552" s="69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</row>
    <row r="553" spans="1:27" ht="12" customHeight="1" x14ac:dyDescent="0.2">
      <c r="A553" s="69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</row>
    <row r="554" spans="1:27" ht="12" customHeight="1" x14ac:dyDescent="0.2">
      <c r="A554" s="69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</row>
    <row r="555" spans="1:27" ht="12" customHeight="1" x14ac:dyDescent="0.2">
      <c r="A555" s="69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</row>
    <row r="556" spans="1:27" ht="12" customHeight="1" x14ac:dyDescent="0.2">
      <c r="A556" s="69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</row>
    <row r="557" spans="1:27" ht="12" customHeight="1" x14ac:dyDescent="0.2">
      <c r="A557" s="69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</row>
    <row r="558" spans="1:27" ht="12" customHeight="1" x14ac:dyDescent="0.2">
      <c r="A558" s="69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</row>
    <row r="559" spans="1:27" ht="12" customHeight="1" x14ac:dyDescent="0.2">
      <c r="A559" s="69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</row>
    <row r="560" spans="1:27" ht="12" customHeight="1" x14ac:dyDescent="0.2">
      <c r="A560" s="69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</row>
    <row r="561" spans="1:27" ht="12" customHeight="1" x14ac:dyDescent="0.2">
      <c r="A561" s="69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</row>
    <row r="562" spans="1:27" ht="12" customHeight="1" x14ac:dyDescent="0.2">
      <c r="A562" s="69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</row>
    <row r="563" spans="1:27" ht="12" customHeight="1" x14ac:dyDescent="0.2">
      <c r="A563" s="69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</row>
    <row r="564" spans="1:27" ht="12" customHeight="1" x14ac:dyDescent="0.2">
      <c r="A564" s="69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</row>
    <row r="565" spans="1:27" ht="12" customHeight="1" x14ac:dyDescent="0.2">
      <c r="A565" s="69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</row>
    <row r="566" spans="1:27" ht="12" customHeight="1" x14ac:dyDescent="0.2">
      <c r="A566" s="69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</row>
    <row r="567" spans="1:27" ht="12" customHeight="1" x14ac:dyDescent="0.2">
      <c r="A567" s="69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</row>
    <row r="568" spans="1:27" ht="12" customHeight="1" x14ac:dyDescent="0.2">
      <c r="A568" s="69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</row>
    <row r="569" spans="1:27" ht="12" customHeight="1" x14ac:dyDescent="0.2">
      <c r="A569" s="69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</row>
    <row r="570" spans="1:27" ht="12" customHeight="1" x14ac:dyDescent="0.2">
      <c r="A570" s="69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</row>
    <row r="571" spans="1:27" ht="12" customHeight="1" x14ac:dyDescent="0.2">
      <c r="A571" s="69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</row>
    <row r="572" spans="1:27" ht="12" customHeight="1" x14ac:dyDescent="0.2">
      <c r="A572" s="69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</row>
    <row r="573" spans="1:27" ht="12" customHeight="1" x14ac:dyDescent="0.2">
      <c r="A573" s="69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</row>
    <row r="574" spans="1:27" ht="12" customHeight="1" x14ac:dyDescent="0.2">
      <c r="A574" s="69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</row>
    <row r="575" spans="1:27" ht="12" customHeight="1" x14ac:dyDescent="0.2">
      <c r="A575" s="69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</row>
    <row r="576" spans="1:27" ht="12" customHeight="1" x14ac:dyDescent="0.2">
      <c r="A576" s="69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</row>
    <row r="577" spans="1:27" ht="12" customHeight="1" x14ac:dyDescent="0.2">
      <c r="A577" s="69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</row>
    <row r="578" spans="1:27" ht="12" customHeight="1" x14ac:dyDescent="0.2">
      <c r="A578" s="69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</row>
    <row r="579" spans="1:27" ht="12" customHeight="1" x14ac:dyDescent="0.2">
      <c r="A579" s="69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</row>
    <row r="580" spans="1:27" ht="12" customHeight="1" x14ac:dyDescent="0.2">
      <c r="A580" s="69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</row>
    <row r="581" spans="1:27" ht="12" customHeight="1" x14ac:dyDescent="0.2">
      <c r="A581" s="69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</row>
    <row r="582" spans="1:27" ht="12" customHeight="1" x14ac:dyDescent="0.2">
      <c r="A582" s="69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</row>
    <row r="583" spans="1:27" ht="12" customHeight="1" x14ac:dyDescent="0.2">
      <c r="A583" s="69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</row>
    <row r="584" spans="1:27" ht="12" customHeight="1" x14ac:dyDescent="0.2">
      <c r="A584" s="69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</row>
    <row r="585" spans="1:27" ht="12" customHeight="1" x14ac:dyDescent="0.2">
      <c r="A585" s="69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</row>
    <row r="586" spans="1:27" ht="12" customHeight="1" x14ac:dyDescent="0.2">
      <c r="A586" s="69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</row>
    <row r="587" spans="1:27" ht="12" customHeight="1" x14ac:dyDescent="0.2">
      <c r="A587" s="69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</row>
    <row r="588" spans="1:27" ht="12" customHeight="1" x14ac:dyDescent="0.2">
      <c r="A588" s="69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</row>
    <row r="589" spans="1:27" ht="12" customHeight="1" x14ac:dyDescent="0.2">
      <c r="A589" s="69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</row>
    <row r="590" spans="1:27" ht="12" customHeight="1" x14ac:dyDescent="0.2">
      <c r="A590" s="69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</row>
    <row r="591" spans="1:27" ht="12" customHeight="1" x14ac:dyDescent="0.2">
      <c r="A591" s="69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</row>
    <row r="592" spans="1:27" ht="12" customHeight="1" x14ac:dyDescent="0.2">
      <c r="A592" s="69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</row>
    <row r="593" spans="1:27" ht="12" customHeight="1" x14ac:dyDescent="0.2">
      <c r="A593" s="69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</row>
    <row r="594" spans="1:27" ht="12" customHeight="1" x14ac:dyDescent="0.2">
      <c r="A594" s="69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</row>
    <row r="595" spans="1:27" ht="12" customHeight="1" x14ac:dyDescent="0.2">
      <c r="A595" s="69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</row>
    <row r="596" spans="1:27" ht="12" customHeight="1" x14ac:dyDescent="0.2">
      <c r="A596" s="69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</row>
    <row r="597" spans="1:27" ht="12" customHeight="1" x14ac:dyDescent="0.2">
      <c r="A597" s="69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</row>
    <row r="598" spans="1:27" ht="12" customHeight="1" x14ac:dyDescent="0.2">
      <c r="A598" s="69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</row>
    <row r="599" spans="1:27" ht="12" customHeight="1" x14ac:dyDescent="0.2">
      <c r="A599" s="69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</row>
    <row r="600" spans="1:27" ht="12" customHeight="1" x14ac:dyDescent="0.2">
      <c r="A600" s="69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</row>
    <row r="601" spans="1:27" ht="12" customHeight="1" x14ac:dyDescent="0.2">
      <c r="A601" s="69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</row>
    <row r="602" spans="1:27" ht="12" customHeight="1" x14ac:dyDescent="0.2">
      <c r="A602" s="69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</row>
    <row r="603" spans="1:27" ht="12" customHeight="1" x14ac:dyDescent="0.2">
      <c r="A603" s="69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</row>
    <row r="604" spans="1:27" ht="12" customHeight="1" x14ac:dyDescent="0.2">
      <c r="A604" s="69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</row>
    <row r="605" spans="1:27" ht="12" customHeight="1" x14ac:dyDescent="0.2">
      <c r="A605" s="69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</row>
    <row r="606" spans="1:27" ht="12" customHeight="1" x14ac:dyDescent="0.2">
      <c r="A606" s="69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</row>
    <row r="607" spans="1:27" ht="12" customHeight="1" x14ac:dyDescent="0.2">
      <c r="A607" s="69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</row>
    <row r="608" spans="1:27" ht="12" customHeight="1" x14ac:dyDescent="0.2">
      <c r="A608" s="69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</row>
    <row r="609" spans="1:27" ht="12" customHeight="1" x14ac:dyDescent="0.2">
      <c r="A609" s="69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</row>
    <row r="610" spans="1:27" ht="12" customHeight="1" x14ac:dyDescent="0.2">
      <c r="A610" s="69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</row>
    <row r="611" spans="1:27" ht="12" customHeight="1" x14ac:dyDescent="0.2">
      <c r="A611" s="69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</row>
    <row r="612" spans="1:27" ht="12" customHeight="1" x14ac:dyDescent="0.2">
      <c r="A612" s="69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</row>
    <row r="613" spans="1:27" ht="12" customHeight="1" x14ac:dyDescent="0.2">
      <c r="A613" s="69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</row>
    <row r="614" spans="1:27" ht="12" customHeight="1" x14ac:dyDescent="0.2">
      <c r="A614" s="69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</row>
    <row r="615" spans="1:27" ht="12" customHeight="1" x14ac:dyDescent="0.2">
      <c r="A615" s="69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</row>
    <row r="616" spans="1:27" ht="12" customHeight="1" x14ac:dyDescent="0.2">
      <c r="A616" s="69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</row>
    <row r="617" spans="1:27" ht="12" customHeight="1" x14ac:dyDescent="0.2">
      <c r="A617" s="69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</row>
    <row r="618" spans="1:27" ht="12" customHeight="1" x14ac:dyDescent="0.2">
      <c r="A618" s="69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</row>
    <row r="619" spans="1:27" ht="12" customHeight="1" x14ac:dyDescent="0.2">
      <c r="A619" s="69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</row>
    <row r="620" spans="1:27" ht="12" customHeight="1" x14ac:dyDescent="0.2">
      <c r="A620" s="69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</row>
    <row r="621" spans="1:27" ht="12" customHeight="1" x14ac:dyDescent="0.2">
      <c r="A621" s="69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</row>
    <row r="622" spans="1:27" ht="12" customHeight="1" x14ac:dyDescent="0.2">
      <c r="A622" s="69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</row>
    <row r="623" spans="1:27" ht="12" customHeight="1" x14ac:dyDescent="0.2">
      <c r="A623" s="69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</row>
    <row r="624" spans="1:27" ht="12" customHeight="1" x14ac:dyDescent="0.2">
      <c r="A624" s="69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</row>
    <row r="625" spans="1:27" ht="12" customHeight="1" x14ac:dyDescent="0.2">
      <c r="A625" s="69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</row>
    <row r="626" spans="1:27" ht="12" customHeight="1" x14ac:dyDescent="0.2">
      <c r="A626" s="69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</row>
    <row r="627" spans="1:27" ht="12" customHeight="1" x14ac:dyDescent="0.2">
      <c r="A627" s="69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</row>
    <row r="628" spans="1:27" ht="12" customHeight="1" x14ac:dyDescent="0.2">
      <c r="A628" s="69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</row>
    <row r="629" spans="1:27" ht="12" customHeight="1" x14ac:dyDescent="0.2">
      <c r="A629" s="69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</row>
    <row r="630" spans="1:27" ht="12" customHeight="1" x14ac:dyDescent="0.2">
      <c r="A630" s="69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</row>
    <row r="631" spans="1:27" ht="12" customHeight="1" x14ac:dyDescent="0.2">
      <c r="A631" s="69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</row>
    <row r="632" spans="1:27" ht="12" customHeight="1" x14ac:dyDescent="0.2">
      <c r="A632" s="69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</row>
    <row r="633" spans="1:27" ht="12" customHeight="1" x14ac:dyDescent="0.2">
      <c r="A633" s="69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</row>
    <row r="634" spans="1:27" ht="12" customHeight="1" x14ac:dyDescent="0.2">
      <c r="A634" s="69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</row>
    <row r="635" spans="1:27" ht="12" customHeight="1" x14ac:dyDescent="0.2">
      <c r="A635" s="69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</row>
    <row r="636" spans="1:27" ht="12" customHeight="1" x14ac:dyDescent="0.2">
      <c r="A636" s="69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</row>
    <row r="637" spans="1:27" ht="12" customHeight="1" x14ac:dyDescent="0.2">
      <c r="A637" s="69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</row>
    <row r="638" spans="1:27" ht="12" customHeight="1" x14ac:dyDescent="0.2">
      <c r="A638" s="69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</row>
    <row r="639" spans="1:27" ht="12" customHeight="1" x14ac:dyDescent="0.2">
      <c r="A639" s="69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</row>
    <row r="640" spans="1:27" ht="12" customHeight="1" x14ac:dyDescent="0.2">
      <c r="A640" s="69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</row>
    <row r="641" spans="1:27" ht="12" customHeight="1" x14ac:dyDescent="0.2">
      <c r="A641" s="69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</row>
    <row r="642" spans="1:27" ht="12" customHeight="1" x14ac:dyDescent="0.2">
      <c r="A642" s="69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</row>
    <row r="643" spans="1:27" ht="12" customHeight="1" x14ac:dyDescent="0.2">
      <c r="A643" s="69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</row>
    <row r="644" spans="1:27" ht="12" customHeight="1" x14ac:dyDescent="0.2">
      <c r="A644" s="69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</row>
    <row r="645" spans="1:27" ht="12" customHeight="1" x14ac:dyDescent="0.2">
      <c r="A645" s="69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</row>
    <row r="646" spans="1:27" ht="12" customHeight="1" x14ac:dyDescent="0.2">
      <c r="A646" s="69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</row>
    <row r="647" spans="1:27" ht="12" customHeight="1" x14ac:dyDescent="0.2">
      <c r="A647" s="69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</row>
    <row r="648" spans="1:27" ht="12" customHeight="1" x14ac:dyDescent="0.2">
      <c r="A648" s="69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</row>
    <row r="649" spans="1:27" ht="12" customHeight="1" x14ac:dyDescent="0.2">
      <c r="A649" s="69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</row>
    <row r="650" spans="1:27" ht="12" customHeight="1" x14ac:dyDescent="0.2">
      <c r="A650" s="69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</row>
    <row r="651" spans="1:27" ht="12" customHeight="1" x14ac:dyDescent="0.2">
      <c r="A651" s="69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</row>
    <row r="652" spans="1:27" ht="12" customHeight="1" x14ac:dyDescent="0.2">
      <c r="A652" s="69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</row>
    <row r="653" spans="1:27" ht="12" customHeight="1" x14ac:dyDescent="0.2">
      <c r="A653" s="69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</row>
    <row r="654" spans="1:27" ht="12" customHeight="1" x14ac:dyDescent="0.2">
      <c r="A654" s="69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</row>
    <row r="655" spans="1:27" ht="12" customHeight="1" x14ac:dyDescent="0.2">
      <c r="A655" s="69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</row>
    <row r="656" spans="1:27" ht="12" customHeight="1" x14ac:dyDescent="0.2">
      <c r="A656" s="69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</row>
    <row r="657" spans="1:27" ht="12" customHeight="1" x14ac:dyDescent="0.2">
      <c r="A657" s="69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</row>
    <row r="658" spans="1:27" ht="12" customHeight="1" x14ac:dyDescent="0.2">
      <c r="A658" s="69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</row>
    <row r="659" spans="1:27" ht="12" customHeight="1" x14ac:dyDescent="0.2">
      <c r="A659" s="69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</row>
    <row r="660" spans="1:27" ht="12" customHeight="1" x14ac:dyDescent="0.2">
      <c r="A660" s="69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</row>
    <row r="661" spans="1:27" ht="12" customHeight="1" x14ac:dyDescent="0.2">
      <c r="A661" s="69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</row>
    <row r="662" spans="1:27" ht="12" customHeight="1" x14ac:dyDescent="0.2">
      <c r="A662" s="69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</row>
    <row r="663" spans="1:27" ht="12" customHeight="1" x14ac:dyDescent="0.2">
      <c r="A663" s="69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</row>
    <row r="664" spans="1:27" ht="12" customHeight="1" x14ac:dyDescent="0.2">
      <c r="A664" s="69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</row>
    <row r="665" spans="1:27" ht="12" customHeight="1" x14ac:dyDescent="0.2">
      <c r="A665" s="69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</row>
    <row r="666" spans="1:27" ht="12" customHeight="1" x14ac:dyDescent="0.2">
      <c r="A666" s="69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</row>
    <row r="667" spans="1:27" ht="12" customHeight="1" x14ac:dyDescent="0.2">
      <c r="A667" s="69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</row>
    <row r="668" spans="1:27" ht="12" customHeight="1" x14ac:dyDescent="0.2">
      <c r="A668" s="69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</row>
    <row r="669" spans="1:27" ht="12" customHeight="1" x14ac:dyDescent="0.2">
      <c r="A669" s="69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</row>
    <row r="670" spans="1:27" ht="12" customHeight="1" x14ac:dyDescent="0.2">
      <c r="A670" s="69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</row>
    <row r="671" spans="1:27" ht="12" customHeight="1" x14ac:dyDescent="0.2">
      <c r="A671" s="69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</row>
    <row r="672" spans="1:27" ht="12" customHeight="1" x14ac:dyDescent="0.2">
      <c r="A672" s="69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</row>
    <row r="673" spans="1:27" ht="12" customHeight="1" x14ac:dyDescent="0.2">
      <c r="A673" s="69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</row>
    <row r="674" spans="1:27" ht="12" customHeight="1" x14ac:dyDescent="0.2">
      <c r="A674" s="69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</row>
    <row r="675" spans="1:27" ht="12" customHeight="1" x14ac:dyDescent="0.2">
      <c r="A675" s="69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</row>
    <row r="676" spans="1:27" ht="12" customHeight="1" x14ac:dyDescent="0.2">
      <c r="A676" s="69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</row>
    <row r="677" spans="1:27" ht="12" customHeight="1" x14ac:dyDescent="0.2">
      <c r="A677" s="69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</row>
    <row r="678" spans="1:27" ht="12" customHeight="1" x14ac:dyDescent="0.2">
      <c r="A678" s="69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</row>
    <row r="679" spans="1:27" ht="12" customHeight="1" x14ac:dyDescent="0.2">
      <c r="A679" s="69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</row>
    <row r="680" spans="1:27" ht="12" customHeight="1" x14ac:dyDescent="0.2">
      <c r="A680" s="69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</row>
    <row r="681" spans="1:27" ht="12" customHeight="1" x14ac:dyDescent="0.2">
      <c r="A681" s="69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</row>
    <row r="682" spans="1:27" ht="12" customHeight="1" x14ac:dyDescent="0.2">
      <c r="A682" s="69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</row>
    <row r="683" spans="1:27" ht="12" customHeight="1" x14ac:dyDescent="0.2">
      <c r="A683" s="69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</row>
    <row r="684" spans="1:27" ht="12" customHeight="1" x14ac:dyDescent="0.2">
      <c r="A684" s="69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</row>
    <row r="685" spans="1:27" ht="12" customHeight="1" x14ac:dyDescent="0.2">
      <c r="A685" s="69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</row>
    <row r="686" spans="1:27" ht="12" customHeight="1" x14ac:dyDescent="0.2">
      <c r="A686" s="69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</row>
    <row r="687" spans="1:27" ht="12" customHeight="1" x14ac:dyDescent="0.2">
      <c r="A687" s="69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</row>
    <row r="688" spans="1:27" ht="12" customHeight="1" x14ac:dyDescent="0.2">
      <c r="A688" s="69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</row>
    <row r="689" spans="1:27" ht="12" customHeight="1" x14ac:dyDescent="0.2">
      <c r="A689" s="69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</row>
    <row r="690" spans="1:27" ht="12" customHeight="1" x14ac:dyDescent="0.2">
      <c r="A690" s="69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</row>
    <row r="691" spans="1:27" ht="12" customHeight="1" x14ac:dyDescent="0.2">
      <c r="A691" s="69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</row>
    <row r="692" spans="1:27" ht="12" customHeight="1" x14ac:dyDescent="0.2">
      <c r="A692" s="69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</row>
    <row r="693" spans="1:27" ht="12" customHeight="1" x14ac:dyDescent="0.2">
      <c r="A693" s="69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</row>
    <row r="694" spans="1:27" ht="12" customHeight="1" x14ac:dyDescent="0.2">
      <c r="A694" s="69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</row>
    <row r="695" spans="1:27" ht="12" customHeight="1" x14ac:dyDescent="0.2">
      <c r="A695" s="69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</row>
    <row r="696" spans="1:27" ht="12" customHeight="1" x14ac:dyDescent="0.2">
      <c r="A696" s="69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</row>
    <row r="697" spans="1:27" ht="12" customHeight="1" x14ac:dyDescent="0.2">
      <c r="A697" s="69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</row>
    <row r="698" spans="1:27" ht="12" customHeight="1" x14ac:dyDescent="0.2">
      <c r="A698" s="69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</row>
    <row r="699" spans="1:27" ht="12" customHeight="1" x14ac:dyDescent="0.2">
      <c r="A699" s="69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</row>
    <row r="700" spans="1:27" ht="12" customHeight="1" x14ac:dyDescent="0.2">
      <c r="A700" s="69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</row>
    <row r="701" spans="1:27" ht="12" customHeight="1" x14ac:dyDescent="0.2">
      <c r="A701" s="69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</row>
    <row r="702" spans="1:27" ht="12" customHeight="1" x14ac:dyDescent="0.2">
      <c r="A702" s="69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</row>
    <row r="703" spans="1:27" ht="12" customHeight="1" x14ac:dyDescent="0.2">
      <c r="A703" s="69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</row>
    <row r="704" spans="1:27" ht="12" customHeight="1" x14ac:dyDescent="0.2">
      <c r="A704" s="69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</row>
    <row r="705" spans="1:27" ht="12" customHeight="1" x14ac:dyDescent="0.2">
      <c r="A705" s="69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</row>
    <row r="706" spans="1:27" ht="12" customHeight="1" x14ac:dyDescent="0.2">
      <c r="A706" s="69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</row>
    <row r="707" spans="1:27" ht="12" customHeight="1" x14ac:dyDescent="0.2">
      <c r="A707" s="69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</row>
    <row r="708" spans="1:27" ht="12" customHeight="1" x14ac:dyDescent="0.2">
      <c r="A708" s="69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</row>
    <row r="709" spans="1:27" ht="12" customHeight="1" x14ac:dyDescent="0.2">
      <c r="A709" s="69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</row>
    <row r="710" spans="1:27" ht="12" customHeight="1" x14ac:dyDescent="0.2">
      <c r="A710" s="69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</row>
    <row r="711" spans="1:27" ht="12" customHeight="1" x14ac:dyDescent="0.2">
      <c r="A711" s="69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</row>
    <row r="712" spans="1:27" ht="12" customHeight="1" x14ac:dyDescent="0.2">
      <c r="A712" s="69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</row>
    <row r="713" spans="1:27" ht="12" customHeight="1" x14ac:dyDescent="0.2">
      <c r="A713" s="69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</row>
    <row r="714" spans="1:27" ht="12" customHeight="1" x14ac:dyDescent="0.2">
      <c r="A714" s="69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</row>
    <row r="715" spans="1:27" ht="12" customHeight="1" x14ac:dyDescent="0.2">
      <c r="A715" s="69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</row>
    <row r="716" spans="1:27" ht="12" customHeight="1" x14ac:dyDescent="0.2">
      <c r="A716" s="69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</row>
    <row r="717" spans="1:27" ht="12" customHeight="1" x14ac:dyDescent="0.2">
      <c r="A717" s="69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</row>
    <row r="718" spans="1:27" ht="12" customHeight="1" x14ac:dyDescent="0.2">
      <c r="A718" s="69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</row>
    <row r="719" spans="1:27" ht="12" customHeight="1" x14ac:dyDescent="0.2">
      <c r="A719" s="69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</row>
    <row r="720" spans="1:27" ht="12" customHeight="1" x14ac:dyDescent="0.2">
      <c r="A720" s="69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</row>
    <row r="721" spans="1:27" ht="12" customHeight="1" x14ac:dyDescent="0.2">
      <c r="A721" s="69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</row>
    <row r="722" spans="1:27" ht="12" customHeight="1" x14ac:dyDescent="0.2">
      <c r="A722" s="69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</row>
    <row r="723" spans="1:27" ht="12" customHeight="1" x14ac:dyDescent="0.2">
      <c r="A723" s="69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</row>
    <row r="724" spans="1:27" ht="12" customHeight="1" x14ac:dyDescent="0.2">
      <c r="A724" s="69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</row>
    <row r="725" spans="1:27" ht="12" customHeight="1" x14ac:dyDescent="0.2">
      <c r="A725" s="69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</row>
    <row r="726" spans="1:27" ht="12" customHeight="1" x14ac:dyDescent="0.2">
      <c r="A726" s="69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</row>
    <row r="727" spans="1:27" ht="12" customHeight="1" x14ac:dyDescent="0.2">
      <c r="A727" s="69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</row>
    <row r="728" spans="1:27" ht="12" customHeight="1" x14ac:dyDescent="0.2">
      <c r="A728" s="69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</row>
    <row r="729" spans="1:27" ht="12" customHeight="1" x14ac:dyDescent="0.2">
      <c r="A729" s="69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</row>
    <row r="730" spans="1:27" ht="12" customHeight="1" x14ac:dyDescent="0.2">
      <c r="A730" s="69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</row>
    <row r="731" spans="1:27" ht="12" customHeight="1" x14ac:dyDescent="0.2">
      <c r="A731" s="69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</row>
    <row r="732" spans="1:27" ht="12" customHeight="1" x14ac:dyDescent="0.2">
      <c r="A732" s="69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</row>
    <row r="733" spans="1:27" ht="12" customHeight="1" x14ac:dyDescent="0.2">
      <c r="A733" s="69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</row>
    <row r="734" spans="1:27" ht="12" customHeight="1" x14ac:dyDescent="0.2">
      <c r="A734" s="69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</row>
    <row r="735" spans="1:27" ht="12" customHeight="1" x14ac:dyDescent="0.2">
      <c r="A735" s="69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</row>
    <row r="736" spans="1:27" ht="12" customHeight="1" x14ac:dyDescent="0.2">
      <c r="A736" s="69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</row>
    <row r="737" spans="1:27" ht="12" customHeight="1" x14ac:dyDescent="0.2">
      <c r="A737" s="69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</row>
    <row r="738" spans="1:27" ht="12" customHeight="1" x14ac:dyDescent="0.2">
      <c r="A738" s="69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</row>
    <row r="739" spans="1:27" ht="12" customHeight="1" x14ac:dyDescent="0.2">
      <c r="A739" s="69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</row>
    <row r="740" spans="1:27" ht="12" customHeight="1" x14ac:dyDescent="0.2">
      <c r="A740" s="69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</row>
    <row r="741" spans="1:27" ht="12" customHeight="1" x14ac:dyDescent="0.2">
      <c r="A741" s="69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</row>
    <row r="742" spans="1:27" ht="12" customHeight="1" x14ac:dyDescent="0.2">
      <c r="A742" s="69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</row>
    <row r="743" spans="1:27" ht="12" customHeight="1" x14ac:dyDescent="0.2">
      <c r="A743" s="69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</row>
    <row r="744" spans="1:27" ht="12" customHeight="1" x14ac:dyDescent="0.2">
      <c r="A744" s="69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</row>
    <row r="745" spans="1:27" ht="12" customHeight="1" x14ac:dyDescent="0.2">
      <c r="A745" s="69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</row>
    <row r="746" spans="1:27" ht="12" customHeight="1" x14ac:dyDescent="0.2">
      <c r="A746" s="69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</row>
    <row r="747" spans="1:27" ht="12" customHeight="1" x14ac:dyDescent="0.2">
      <c r="A747" s="69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</row>
    <row r="748" spans="1:27" ht="12" customHeight="1" x14ac:dyDescent="0.2">
      <c r="A748" s="69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</row>
    <row r="749" spans="1:27" ht="12" customHeight="1" x14ac:dyDescent="0.2">
      <c r="A749" s="69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</row>
    <row r="750" spans="1:27" ht="12" customHeight="1" x14ac:dyDescent="0.2">
      <c r="A750" s="69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</row>
    <row r="751" spans="1:27" ht="12" customHeight="1" x14ac:dyDescent="0.2">
      <c r="A751" s="69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</row>
    <row r="752" spans="1:27" ht="12" customHeight="1" x14ac:dyDescent="0.2">
      <c r="A752" s="69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</row>
    <row r="753" spans="1:27" ht="12" customHeight="1" x14ac:dyDescent="0.2">
      <c r="A753" s="69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</row>
    <row r="754" spans="1:27" ht="12" customHeight="1" x14ac:dyDescent="0.2">
      <c r="A754" s="69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</row>
    <row r="755" spans="1:27" ht="12" customHeight="1" x14ac:dyDescent="0.2">
      <c r="A755" s="69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</row>
    <row r="756" spans="1:27" ht="12" customHeight="1" x14ac:dyDescent="0.2">
      <c r="A756" s="69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</row>
    <row r="757" spans="1:27" ht="12" customHeight="1" x14ac:dyDescent="0.2">
      <c r="A757" s="69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</row>
    <row r="758" spans="1:27" ht="12" customHeight="1" x14ac:dyDescent="0.2">
      <c r="A758" s="69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</row>
    <row r="759" spans="1:27" ht="12" customHeight="1" x14ac:dyDescent="0.2">
      <c r="A759" s="69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</row>
    <row r="760" spans="1:27" ht="12" customHeight="1" x14ac:dyDescent="0.2">
      <c r="A760" s="69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</row>
    <row r="761" spans="1:27" ht="12" customHeight="1" x14ac:dyDescent="0.2">
      <c r="A761" s="69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</row>
    <row r="762" spans="1:27" ht="12" customHeight="1" x14ac:dyDescent="0.2">
      <c r="A762" s="69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</row>
    <row r="763" spans="1:27" ht="12" customHeight="1" x14ac:dyDescent="0.2">
      <c r="A763" s="69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</row>
    <row r="764" spans="1:27" ht="12" customHeight="1" x14ac:dyDescent="0.2">
      <c r="A764" s="69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</row>
    <row r="765" spans="1:27" ht="12" customHeight="1" x14ac:dyDescent="0.2">
      <c r="A765" s="69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</row>
    <row r="766" spans="1:27" ht="12" customHeight="1" x14ac:dyDescent="0.2">
      <c r="A766" s="69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</row>
    <row r="767" spans="1:27" ht="12" customHeight="1" x14ac:dyDescent="0.2">
      <c r="A767" s="69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</row>
    <row r="768" spans="1:27" ht="12" customHeight="1" x14ac:dyDescent="0.2">
      <c r="A768" s="69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</row>
    <row r="769" spans="1:27" ht="12" customHeight="1" x14ac:dyDescent="0.2">
      <c r="A769" s="69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</row>
    <row r="770" spans="1:27" ht="12" customHeight="1" x14ac:dyDescent="0.2">
      <c r="A770" s="69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</row>
    <row r="771" spans="1:27" ht="12" customHeight="1" x14ac:dyDescent="0.2">
      <c r="A771" s="69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</row>
    <row r="772" spans="1:27" ht="12" customHeight="1" x14ac:dyDescent="0.2">
      <c r="A772" s="69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</row>
    <row r="773" spans="1:27" ht="12" customHeight="1" x14ac:dyDescent="0.2">
      <c r="A773" s="69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</row>
    <row r="774" spans="1:27" ht="12" customHeight="1" x14ac:dyDescent="0.2">
      <c r="A774" s="69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</row>
    <row r="775" spans="1:27" ht="12" customHeight="1" x14ac:dyDescent="0.2">
      <c r="A775" s="69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</row>
    <row r="776" spans="1:27" ht="12" customHeight="1" x14ac:dyDescent="0.2">
      <c r="A776" s="69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</row>
    <row r="777" spans="1:27" ht="12" customHeight="1" x14ac:dyDescent="0.2">
      <c r="A777" s="69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</row>
    <row r="778" spans="1:27" ht="12" customHeight="1" x14ac:dyDescent="0.2">
      <c r="A778" s="69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</row>
    <row r="779" spans="1:27" ht="12" customHeight="1" x14ac:dyDescent="0.2">
      <c r="A779" s="69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</row>
    <row r="780" spans="1:27" ht="12" customHeight="1" x14ac:dyDescent="0.2">
      <c r="A780" s="69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</row>
    <row r="781" spans="1:27" ht="12" customHeight="1" x14ac:dyDescent="0.2">
      <c r="A781" s="69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</row>
    <row r="782" spans="1:27" ht="12" customHeight="1" x14ac:dyDescent="0.2">
      <c r="A782" s="69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</row>
    <row r="783" spans="1:27" ht="12" customHeight="1" x14ac:dyDescent="0.2">
      <c r="A783" s="69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</row>
    <row r="784" spans="1:27" ht="12" customHeight="1" x14ac:dyDescent="0.2">
      <c r="A784" s="69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</row>
    <row r="785" spans="1:27" ht="12" customHeight="1" x14ac:dyDescent="0.2">
      <c r="A785" s="69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</row>
    <row r="786" spans="1:27" ht="12" customHeight="1" x14ac:dyDescent="0.2">
      <c r="A786" s="69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</row>
    <row r="787" spans="1:27" ht="12" customHeight="1" x14ac:dyDescent="0.2">
      <c r="A787" s="69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</row>
    <row r="788" spans="1:27" ht="12" customHeight="1" x14ac:dyDescent="0.2">
      <c r="A788" s="69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</row>
    <row r="789" spans="1:27" ht="12" customHeight="1" x14ac:dyDescent="0.2">
      <c r="A789" s="69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</row>
    <row r="790" spans="1:27" ht="12" customHeight="1" x14ac:dyDescent="0.2">
      <c r="A790" s="69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</row>
    <row r="791" spans="1:27" ht="12" customHeight="1" x14ac:dyDescent="0.2">
      <c r="A791" s="69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</row>
    <row r="792" spans="1:27" ht="12" customHeight="1" x14ac:dyDescent="0.2">
      <c r="A792" s="69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</row>
    <row r="793" spans="1:27" ht="12" customHeight="1" x14ac:dyDescent="0.2">
      <c r="A793" s="69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</row>
    <row r="794" spans="1:27" ht="12" customHeight="1" x14ac:dyDescent="0.2">
      <c r="A794" s="69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</row>
    <row r="795" spans="1:27" ht="12" customHeight="1" x14ac:dyDescent="0.2">
      <c r="A795" s="69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</row>
    <row r="796" spans="1:27" ht="12" customHeight="1" x14ac:dyDescent="0.2">
      <c r="A796" s="69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</row>
    <row r="797" spans="1:27" ht="12" customHeight="1" x14ac:dyDescent="0.2">
      <c r="A797" s="69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</row>
    <row r="798" spans="1:27" ht="12" customHeight="1" x14ac:dyDescent="0.2">
      <c r="A798" s="69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</row>
    <row r="799" spans="1:27" ht="12" customHeight="1" x14ac:dyDescent="0.2">
      <c r="A799" s="69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</row>
    <row r="800" spans="1:27" ht="12" customHeight="1" x14ac:dyDescent="0.2">
      <c r="A800" s="69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</row>
    <row r="801" spans="1:27" ht="12" customHeight="1" x14ac:dyDescent="0.2">
      <c r="A801" s="69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</row>
    <row r="802" spans="1:27" ht="12" customHeight="1" x14ac:dyDescent="0.2">
      <c r="A802" s="69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</row>
    <row r="803" spans="1:27" ht="12" customHeight="1" x14ac:dyDescent="0.2">
      <c r="A803" s="69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</row>
    <row r="804" spans="1:27" ht="12" customHeight="1" x14ac:dyDescent="0.2">
      <c r="A804" s="69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</row>
    <row r="805" spans="1:27" ht="12" customHeight="1" x14ac:dyDescent="0.2">
      <c r="A805" s="69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</row>
    <row r="806" spans="1:27" ht="12" customHeight="1" x14ac:dyDescent="0.2">
      <c r="A806" s="69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</row>
    <row r="807" spans="1:27" ht="12" customHeight="1" x14ac:dyDescent="0.2">
      <c r="A807" s="69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</row>
    <row r="808" spans="1:27" ht="12" customHeight="1" x14ac:dyDescent="0.2">
      <c r="A808" s="69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</row>
    <row r="809" spans="1:27" ht="12" customHeight="1" x14ac:dyDescent="0.2">
      <c r="A809" s="69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</row>
    <row r="810" spans="1:27" ht="12" customHeight="1" x14ac:dyDescent="0.2">
      <c r="A810" s="69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</row>
    <row r="811" spans="1:27" ht="12" customHeight="1" x14ac:dyDescent="0.2">
      <c r="A811" s="69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</row>
    <row r="812" spans="1:27" ht="12" customHeight="1" x14ac:dyDescent="0.2">
      <c r="A812" s="69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</row>
    <row r="813" spans="1:27" ht="12" customHeight="1" x14ac:dyDescent="0.2">
      <c r="A813" s="69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</row>
    <row r="814" spans="1:27" ht="12" customHeight="1" x14ac:dyDescent="0.2">
      <c r="A814" s="69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</row>
    <row r="815" spans="1:27" ht="12" customHeight="1" x14ac:dyDescent="0.2">
      <c r="A815" s="69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</row>
    <row r="816" spans="1:27" ht="12" customHeight="1" x14ac:dyDescent="0.2">
      <c r="A816" s="69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</row>
    <row r="817" spans="1:27" ht="12" customHeight="1" x14ac:dyDescent="0.2">
      <c r="A817" s="69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</row>
    <row r="818" spans="1:27" ht="12" customHeight="1" x14ac:dyDescent="0.2">
      <c r="A818" s="69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</row>
    <row r="819" spans="1:27" ht="12" customHeight="1" x14ac:dyDescent="0.2">
      <c r="A819" s="69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</row>
    <row r="820" spans="1:27" ht="12" customHeight="1" x14ac:dyDescent="0.2">
      <c r="A820" s="69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</row>
    <row r="821" spans="1:27" ht="12" customHeight="1" x14ac:dyDescent="0.2">
      <c r="A821" s="69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</row>
    <row r="822" spans="1:27" ht="12" customHeight="1" x14ac:dyDescent="0.2">
      <c r="A822" s="69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</row>
    <row r="823" spans="1:27" ht="12" customHeight="1" x14ac:dyDescent="0.2">
      <c r="A823" s="69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</row>
    <row r="824" spans="1:27" ht="12" customHeight="1" x14ac:dyDescent="0.2">
      <c r="A824" s="69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</row>
    <row r="825" spans="1:27" ht="12" customHeight="1" x14ac:dyDescent="0.2">
      <c r="A825" s="69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</row>
    <row r="826" spans="1:27" ht="12" customHeight="1" x14ac:dyDescent="0.2">
      <c r="A826" s="69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</row>
    <row r="827" spans="1:27" ht="12" customHeight="1" x14ac:dyDescent="0.2">
      <c r="A827" s="69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</row>
    <row r="828" spans="1:27" ht="12" customHeight="1" x14ac:dyDescent="0.2">
      <c r="A828" s="69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</row>
    <row r="829" spans="1:27" ht="12" customHeight="1" x14ac:dyDescent="0.2">
      <c r="A829" s="69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</row>
    <row r="830" spans="1:27" ht="12" customHeight="1" x14ac:dyDescent="0.2">
      <c r="A830" s="69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</row>
    <row r="831" spans="1:27" ht="12" customHeight="1" x14ac:dyDescent="0.2">
      <c r="A831" s="69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</row>
    <row r="832" spans="1:27" ht="12" customHeight="1" x14ac:dyDescent="0.2">
      <c r="A832" s="69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</row>
    <row r="833" spans="1:27" ht="12" customHeight="1" x14ac:dyDescent="0.2">
      <c r="A833" s="69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</row>
    <row r="834" spans="1:27" ht="12" customHeight="1" x14ac:dyDescent="0.2">
      <c r="A834" s="69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</row>
    <row r="835" spans="1:27" ht="12" customHeight="1" x14ac:dyDescent="0.2">
      <c r="A835" s="69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</row>
    <row r="836" spans="1:27" ht="12" customHeight="1" x14ac:dyDescent="0.2">
      <c r="A836" s="69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</row>
    <row r="837" spans="1:27" ht="12" customHeight="1" x14ac:dyDescent="0.2">
      <c r="A837" s="69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</row>
    <row r="838" spans="1:27" ht="12" customHeight="1" x14ac:dyDescent="0.2">
      <c r="A838" s="69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</row>
    <row r="839" spans="1:27" ht="12" customHeight="1" x14ac:dyDescent="0.2">
      <c r="A839" s="69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</row>
    <row r="840" spans="1:27" ht="12" customHeight="1" x14ac:dyDescent="0.2">
      <c r="A840" s="69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</row>
    <row r="841" spans="1:27" ht="12" customHeight="1" x14ac:dyDescent="0.2">
      <c r="A841" s="69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</row>
    <row r="842" spans="1:27" ht="12" customHeight="1" x14ac:dyDescent="0.2">
      <c r="A842" s="69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</row>
    <row r="843" spans="1:27" ht="12" customHeight="1" x14ac:dyDescent="0.2">
      <c r="A843" s="69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</row>
    <row r="844" spans="1:27" ht="12" customHeight="1" x14ac:dyDescent="0.2">
      <c r="A844" s="69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</row>
    <row r="845" spans="1:27" ht="12" customHeight="1" x14ac:dyDescent="0.2">
      <c r="A845" s="69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</row>
    <row r="846" spans="1:27" ht="12" customHeight="1" x14ac:dyDescent="0.2">
      <c r="A846" s="69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</row>
    <row r="847" spans="1:27" ht="12" customHeight="1" x14ac:dyDescent="0.2">
      <c r="A847" s="69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</row>
    <row r="848" spans="1:27" ht="12" customHeight="1" x14ac:dyDescent="0.2">
      <c r="A848" s="69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</row>
    <row r="849" spans="1:27" ht="12" customHeight="1" x14ac:dyDescent="0.2">
      <c r="A849" s="69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</row>
    <row r="850" spans="1:27" ht="12" customHeight="1" x14ac:dyDescent="0.2">
      <c r="A850" s="69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</row>
    <row r="851" spans="1:27" ht="12" customHeight="1" x14ac:dyDescent="0.2">
      <c r="A851" s="69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</row>
    <row r="852" spans="1:27" ht="12" customHeight="1" x14ac:dyDescent="0.2">
      <c r="A852" s="69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</row>
    <row r="853" spans="1:27" ht="12" customHeight="1" x14ac:dyDescent="0.2">
      <c r="A853" s="69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</row>
    <row r="854" spans="1:27" ht="12" customHeight="1" x14ac:dyDescent="0.2">
      <c r="A854" s="69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</row>
    <row r="855" spans="1:27" ht="12" customHeight="1" x14ac:dyDescent="0.2">
      <c r="A855" s="69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</row>
    <row r="856" spans="1:27" ht="12" customHeight="1" x14ac:dyDescent="0.2">
      <c r="A856" s="69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</row>
    <row r="857" spans="1:27" ht="12" customHeight="1" x14ac:dyDescent="0.2">
      <c r="A857" s="69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</row>
    <row r="858" spans="1:27" ht="12" customHeight="1" x14ac:dyDescent="0.2">
      <c r="A858" s="69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</row>
    <row r="859" spans="1:27" ht="12" customHeight="1" x14ac:dyDescent="0.2">
      <c r="A859" s="69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</row>
    <row r="860" spans="1:27" ht="12" customHeight="1" x14ac:dyDescent="0.2">
      <c r="A860" s="69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</row>
    <row r="861" spans="1:27" ht="12" customHeight="1" x14ac:dyDescent="0.2">
      <c r="A861" s="69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</row>
    <row r="862" spans="1:27" ht="12" customHeight="1" x14ac:dyDescent="0.2">
      <c r="A862" s="69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</row>
    <row r="863" spans="1:27" ht="12" customHeight="1" x14ac:dyDescent="0.2">
      <c r="A863" s="69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</row>
    <row r="864" spans="1:27" ht="12" customHeight="1" x14ac:dyDescent="0.2">
      <c r="A864" s="69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</row>
    <row r="865" spans="1:27" ht="12" customHeight="1" x14ac:dyDescent="0.2">
      <c r="A865" s="69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</row>
    <row r="866" spans="1:27" ht="12" customHeight="1" x14ac:dyDescent="0.2">
      <c r="A866" s="69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</row>
    <row r="867" spans="1:27" ht="12" customHeight="1" x14ac:dyDescent="0.2">
      <c r="A867" s="69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</row>
    <row r="868" spans="1:27" ht="12" customHeight="1" x14ac:dyDescent="0.2">
      <c r="A868" s="69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</row>
    <row r="869" spans="1:27" ht="12" customHeight="1" x14ac:dyDescent="0.2">
      <c r="A869" s="69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</row>
    <row r="870" spans="1:27" ht="12" customHeight="1" x14ac:dyDescent="0.2">
      <c r="A870" s="69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</row>
    <row r="871" spans="1:27" ht="12" customHeight="1" x14ac:dyDescent="0.2">
      <c r="A871" s="69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</row>
    <row r="872" spans="1:27" ht="12" customHeight="1" x14ac:dyDescent="0.2">
      <c r="A872" s="69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</row>
    <row r="873" spans="1:27" ht="12" customHeight="1" x14ac:dyDescent="0.2">
      <c r="A873" s="69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</row>
    <row r="874" spans="1:27" ht="12" customHeight="1" x14ac:dyDescent="0.2">
      <c r="A874" s="69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</row>
    <row r="875" spans="1:27" ht="12" customHeight="1" x14ac:dyDescent="0.2">
      <c r="A875" s="69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</row>
    <row r="876" spans="1:27" ht="12" customHeight="1" x14ac:dyDescent="0.2">
      <c r="A876" s="69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</row>
    <row r="877" spans="1:27" ht="12" customHeight="1" x14ac:dyDescent="0.2">
      <c r="A877" s="69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</row>
    <row r="878" spans="1:27" ht="12" customHeight="1" x14ac:dyDescent="0.2">
      <c r="A878" s="69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</row>
    <row r="879" spans="1:27" ht="12" customHeight="1" x14ac:dyDescent="0.2">
      <c r="A879" s="69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</row>
    <row r="880" spans="1:27" ht="12" customHeight="1" x14ac:dyDescent="0.2">
      <c r="A880" s="69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</row>
    <row r="881" spans="1:27" ht="12" customHeight="1" x14ac:dyDescent="0.2">
      <c r="A881" s="69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</row>
    <row r="882" spans="1:27" ht="12" customHeight="1" x14ac:dyDescent="0.2">
      <c r="A882" s="69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</row>
    <row r="883" spans="1:27" ht="12" customHeight="1" x14ac:dyDescent="0.2">
      <c r="A883" s="69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</row>
    <row r="884" spans="1:27" ht="12" customHeight="1" x14ac:dyDescent="0.2">
      <c r="A884" s="69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</row>
    <row r="885" spans="1:27" ht="12" customHeight="1" x14ac:dyDescent="0.2">
      <c r="A885" s="69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</row>
    <row r="886" spans="1:27" ht="12" customHeight="1" x14ac:dyDescent="0.2">
      <c r="A886" s="69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</row>
    <row r="887" spans="1:27" ht="12" customHeight="1" x14ac:dyDescent="0.2">
      <c r="A887" s="69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</row>
    <row r="888" spans="1:27" ht="12" customHeight="1" x14ac:dyDescent="0.2">
      <c r="A888" s="69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</row>
    <row r="889" spans="1:27" ht="12" customHeight="1" x14ac:dyDescent="0.2">
      <c r="A889" s="69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</row>
    <row r="890" spans="1:27" ht="12" customHeight="1" x14ac:dyDescent="0.2">
      <c r="A890" s="69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</row>
    <row r="891" spans="1:27" ht="12" customHeight="1" x14ac:dyDescent="0.2">
      <c r="A891" s="69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</row>
    <row r="892" spans="1:27" ht="12" customHeight="1" x14ac:dyDescent="0.2">
      <c r="A892" s="69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</row>
    <row r="893" spans="1:27" ht="12" customHeight="1" x14ac:dyDescent="0.2">
      <c r="A893" s="69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</row>
    <row r="894" spans="1:27" ht="12" customHeight="1" x14ac:dyDescent="0.2">
      <c r="A894" s="69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</row>
    <row r="895" spans="1:27" ht="12" customHeight="1" x14ac:dyDescent="0.2">
      <c r="A895" s="69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</row>
    <row r="896" spans="1:27" ht="12" customHeight="1" x14ac:dyDescent="0.2">
      <c r="A896" s="69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</row>
    <row r="897" spans="1:27" ht="12" customHeight="1" x14ac:dyDescent="0.2">
      <c r="A897" s="69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</row>
    <row r="898" spans="1:27" ht="12" customHeight="1" x14ac:dyDescent="0.2">
      <c r="A898" s="69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</row>
    <row r="899" spans="1:27" ht="12" customHeight="1" x14ac:dyDescent="0.2">
      <c r="A899" s="69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</row>
    <row r="900" spans="1:27" ht="12" customHeight="1" x14ac:dyDescent="0.2">
      <c r="A900" s="69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</row>
    <row r="901" spans="1:27" ht="12" customHeight="1" x14ac:dyDescent="0.2">
      <c r="A901" s="69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</row>
    <row r="902" spans="1:27" ht="12" customHeight="1" x14ac:dyDescent="0.2">
      <c r="A902" s="69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</row>
    <row r="903" spans="1:27" ht="12" customHeight="1" x14ac:dyDescent="0.2">
      <c r="A903" s="69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</row>
    <row r="904" spans="1:27" ht="12" customHeight="1" x14ac:dyDescent="0.2">
      <c r="A904" s="69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</row>
    <row r="905" spans="1:27" ht="12" customHeight="1" x14ac:dyDescent="0.2">
      <c r="A905" s="69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</row>
    <row r="906" spans="1:27" ht="12" customHeight="1" x14ac:dyDescent="0.2">
      <c r="A906" s="69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</row>
    <row r="907" spans="1:27" ht="12" customHeight="1" x14ac:dyDescent="0.2">
      <c r="A907" s="69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</row>
    <row r="908" spans="1:27" ht="12" customHeight="1" x14ac:dyDescent="0.2">
      <c r="A908" s="69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</row>
    <row r="909" spans="1:27" ht="12" customHeight="1" x14ac:dyDescent="0.2">
      <c r="A909" s="69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</row>
    <row r="910" spans="1:27" ht="12" customHeight="1" x14ac:dyDescent="0.2">
      <c r="A910" s="69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</row>
    <row r="911" spans="1:27" ht="12" customHeight="1" x14ac:dyDescent="0.2">
      <c r="A911" s="69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</row>
    <row r="912" spans="1:27" ht="12" customHeight="1" x14ac:dyDescent="0.2">
      <c r="A912" s="69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</row>
    <row r="913" spans="1:27" ht="12" customHeight="1" x14ac:dyDescent="0.2">
      <c r="A913" s="69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</row>
    <row r="914" spans="1:27" ht="12" customHeight="1" x14ac:dyDescent="0.2">
      <c r="A914" s="69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</row>
    <row r="915" spans="1:27" ht="12" customHeight="1" x14ac:dyDescent="0.2">
      <c r="A915" s="69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</row>
    <row r="916" spans="1:27" ht="12" customHeight="1" x14ac:dyDescent="0.2">
      <c r="A916" s="69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</row>
    <row r="917" spans="1:27" ht="12" customHeight="1" x14ac:dyDescent="0.2">
      <c r="A917" s="69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</row>
    <row r="918" spans="1:27" ht="12" customHeight="1" x14ac:dyDescent="0.2">
      <c r="A918" s="69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</row>
    <row r="919" spans="1:27" ht="12" customHeight="1" x14ac:dyDescent="0.2">
      <c r="A919" s="69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</row>
    <row r="920" spans="1:27" ht="12" customHeight="1" x14ac:dyDescent="0.2">
      <c r="A920" s="69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</row>
    <row r="921" spans="1:27" ht="12" customHeight="1" x14ac:dyDescent="0.2">
      <c r="A921" s="69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</row>
    <row r="922" spans="1:27" ht="12" customHeight="1" x14ac:dyDescent="0.2">
      <c r="A922" s="69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</row>
    <row r="923" spans="1:27" ht="12" customHeight="1" x14ac:dyDescent="0.2">
      <c r="A923" s="69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</row>
    <row r="924" spans="1:27" ht="12" customHeight="1" x14ac:dyDescent="0.2">
      <c r="A924" s="69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</row>
    <row r="925" spans="1:27" ht="12" customHeight="1" x14ac:dyDescent="0.2">
      <c r="A925" s="69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</row>
    <row r="926" spans="1:27" ht="12" customHeight="1" x14ac:dyDescent="0.2">
      <c r="A926" s="69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</row>
    <row r="927" spans="1:27" ht="12" customHeight="1" x14ac:dyDescent="0.2">
      <c r="A927" s="69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</row>
    <row r="928" spans="1:27" ht="12" customHeight="1" x14ac:dyDescent="0.2">
      <c r="A928" s="69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</row>
    <row r="929" spans="1:27" ht="12" customHeight="1" x14ac:dyDescent="0.2">
      <c r="A929" s="69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</row>
    <row r="930" spans="1:27" ht="12" customHeight="1" x14ac:dyDescent="0.2">
      <c r="A930" s="69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</row>
    <row r="931" spans="1:27" ht="12" customHeight="1" x14ac:dyDescent="0.2">
      <c r="A931" s="69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</row>
    <row r="932" spans="1:27" ht="12" customHeight="1" x14ac:dyDescent="0.2">
      <c r="A932" s="69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</row>
    <row r="933" spans="1:27" ht="12" customHeight="1" x14ac:dyDescent="0.2">
      <c r="A933" s="69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</row>
    <row r="934" spans="1:27" ht="12" customHeight="1" x14ac:dyDescent="0.2">
      <c r="A934" s="69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</row>
    <row r="935" spans="1:27" ht="12" customHeight="1" x14ac:dyDescent="0.2">
      <c r="A935" s="69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</row>
    <row r="936" spans="1:27" ht="12" customHeight="1" x14ac:dyDescent="0.2">
      <c r="A936" s="69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</row>
    <row r="937" spans="1:27" ht="12" customHeight="1" x14ac:dyDescent="0.2">
      <c r="A937" s="69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</row>
    <row r="938" spans="1:27" ht="12" customHeight="1" x14ac:dyDescent="0.2">
      <c r="A938" s="69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</row>
    <row r="939" spans="1:27" ht="12" customHeight="1" x14ac:dyDescent="0.2">
      <c r="A939" s="69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</row>
    <row r="940" spans="1:27" ht="12" customHeight="1" x14ac:dyDescent="0.2">
      <c r="A940" s="69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</row>
    <row r="941" spans="1:27" ht="12" customHeight="1" x14ac:dyDescent="0.2">
      <c r="A941" s="69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</row>
    <row r="942" spans="1:27" ht="12" customHeight="1" x14ac:dyDescent="0.2">
      <c r="A942" s="69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</row>
    <row r="943" spans="1:27" ht="12" customHeight="1" x14ac:dyDescent="0.2">
      <c r="A943" s="69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</row>
    <row r="944" spans="1:27" ht="12" customHeight="1" x14ac:dyDescent="0.2">
      <c r="A944" s="69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</row>
    <row r="945" spans="1:27" ht="12" customHeight="1" x14ac:dyDescent="0.2">
      <c r="A945" s="69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</row>
    <row r="946" spans="1:27" ht="12" customHeight="1" x14ac:dyDescent="0.2">
      <c r="A946" s="69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</row>
    <row r="947" spans="1:27" ht="12" customHeight="1" x14ac:dyDescent="0.2">
      <c r="A947" s="69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</row>
    <row r="948" spans="1:27" ht="12" customHeight="1" x14ac:dyDescent="0.2">
      <c r="A948" s="69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</row>
    <row r="949" spans="1:27" ht="12" customHeight="1" x14ac:dyDescent="0.2">
      <c r="A949" s="69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</row>
    <row r="950" spans="1:27" ht="12" customHeight="1" x14ac:dyDescent="0.2">
      <c r="A950" s="69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</row>
    <row r="951" spans="1:27" ht="12" customHeight="1" x14ac:dyDescent="0.2">
      <c r="A951" s="69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</row>
    <row r="952" spans="1:27" ht="12" customHeight="1" x14ac:dyDescent="0.2">
      <c r="A952" s="69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</row>
    <row r="953" spans="1:27" ht="12" customHeight="1" x14ac:dyDescent="0.2">
      <c r="A953" s="69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</row>
    <row r="954" spans="1:27" ht="12" customHeight="1" x14ac:dyDescent="0.2">
      <c r="A954" s="69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</row>
    <row r="955" spans="1:27" ht="12" customHeight="1" x14ac:dyDescent="0.2">
      <c r="A955" s="69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</row>
    <row r="956" spans="1:27" ht="12" customHeight="1" x14ac:dyDescent="0.2">
      <c r="A956" s="69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</row>
    <row r="957" spans="1:27" ht="12" customHeight="1" x14ac:dyDescent="0.2">
      <c r="A957" s="69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</row>
    <row r="958" spans="1:27" ht="12" customHeight="1" x14ac:dyDescent="0.2">
      <c r="A958" s="69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</row>
    <row r="959" spans="1:27" ht="12" customHeight="1" x14ac:dyDescent="0.2">
      <c r="A959" s="69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</row>
    <row r="960" spans="1:27" ht="12" customHeight="1" x14ac:dyDescent="0.2">
      <c r="A960" s="69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</row>
    <row r="961" spans="1:27" ht="12" customHeight="1" x14ac:dyDescent="0.2">
      <c r="A961" s="69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</row>
    <row r="962" spans="1:27" ht="12" customHeight="1" x14ac:dyDescent="0.2">
      <c r="A962" s="69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</row>
    <row r="963" spans="1:27" ht="12" customHeight="1" x14ac:dyDescent="0.2">
      <c r="A963" s="69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</row>
    <row r="964" spans="1:27" ht="12" customHeight="1" x14ac:dyDescent="0.2">
      <c r="A964" s="69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</row>
    <row r="965" spans="1:27" ht="12" customHeight="1" x14ac:dyDescent="0.2">
      <c r="A965" s="69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</row>
    <row r="966" spans="1:27" ht="12" customHeight="1" x14ac:dyDescent="0.2">
      <c r="A966" s="69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</row>
    <row r="967" spans="1:27" ht="12" customHeight="1" x14ac:dyDescent="0.2">
      <c r="A967" s="69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</row>
    <row r="968" spans="1:27" ht="12" customHeight="1" x14ac:dyDescent="0.2">
      <c r="A968" s="69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</row>
    <row r="969" spans="1:27" ht="12" customHeight="1" x14ac:dyDescent="0.2">
      <c r="A969" s="69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</row>
    <row r="970" spans="1:27" ht="12" customHeight="1" x14ac:dyDescent="0.2">
      <c r="A970" s="69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</row>
    <row r="971" spans="1:27" ht="12" customHeight="1" x14ac:dyDescent="0.2">
      <c r="A971" s="69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</row>
    <row r="972" spans="1:27" ht="12" customHeight="1" x14ac:dyDescent="0.2">
      <c r="A972" s="69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</row>
    <row r="973" spans="1:27" ht="12" customHeight="1" x14ac:dyDescent="0.2">
      <c r="A973" s="69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</row>
    <row r="974" spans="1:27" ht="12" customHeight="1" x14ac:dyDescent="0.2">
      <c r="A974" s="69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</row>
    <row r="975" spans="1:27" ht="12" customHeight="1" x14ac:dyDescent="0.2">
      <c r="A975" s="69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</row>
    <row r="976" spans="1:27" ht="12" customHeight="1" x14ac:dyDescent="0.2">
      <c r="A976" s="69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</row>
    <row r="977" spans="1:27" ht="12" customHeight="1" x14ac:dyDescent="0.2">
      <c r="A977" s="69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</row>
    <row r="978" spans="1:27" ht="12" customHeight="1" x14ac:dyDescent="0.2">
      <c r="A978" s="69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</row>
    <row r="979" spans="1:27" ht="12" customHeight="1" x14ac:dyDescent="0.2">
      <c r="A979" s="69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</row>
    <row r="980" spans="1:27" ht="12" customHeight="1" x14ac:dyDescent="0.2">
      <c r="A980" s="69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</row>
    <row r="981" spans="1:27" ht="12" customHeight="1" x14ac:dyDescent="0.2">
      <c r="A981" s="69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</row>
    <row r="982" spans="1:27" ht="12" customHeight="1" x14ac:dyDescent="0.2">
      <c r="A982" s="69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</row>
    <row r="983" spans="1:27" ht="12" customHeight="1" x14ac:dyDescent="0.2">
      <c r="A983" s="69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</row>
    <row r="984" spans="1:27" ht="12" customHeight="1" x14ac:dyDescent="0.2">
      <c r="A984" s="69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</row>
    <row r="985" spans="1:27" ht="12" customHeight="1" x14ac:dyDescent="0.2">
      <c r="A985" s="69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</row>
    <row r="986" spans="1:27" ht="12" customHeight="1" x14ac:dyDescent="0.2">
      <c r="A986" s="69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</row>
    <row r="987" spans="1:27" ht="12" customHeight="1" x14ac:dyDescent="0.2">
      <c r="A987" s="69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</row>
    <row r="988" spans="1:27" ht="12" customHeight="1" x14ac:dyDescent="0.2">
      <c r="A988" s="69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</row>
    <row r="989" spans="1:27" ht="12" customHeight="1" x14ac:dyDescent="0.2">
      <c r="A989" s="69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</row>
    <row r="990" spans="1:27" ht="12" customHeight="1" x14ac:dyDescent="0.2">
      <c r="A990" s="69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</row>
    <row r="991" spans="1:27" ht="12" customHeight="1" x14ac:dyDescent="0.2">
      <c r="A991" s="69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</row>
    <row r="992" spans="1:27" ht="12" customHeight="1" x14ac:dyDescent="0.2">
      <c r="A992" s="69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</row>
    <row r="993" spans="1:27" ht="12" customHeight="1" x14ac:dyDescent="0.2">
      <c r="A993" s="69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</row>
    <row r="994" spans="1:27" ht="12" customHeight="1" x14ac:dyDescent="0.2">
      <c r="A994" s="69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</row>
    <row r="995" spans="1:27" ht="12" customHeight="1" x14ac:dyDescent="0.2">
      <c r="A995" s="69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</row>
    <row r="996" spans="1:27" ht="12" customHeight="1" x14ac:dyDescent="0.2">
      <c r="A996" s="69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</row>
    <row r="997" spans="1:27" ht="12" customHeight="1" x14ac:dyDescent="0.2">
      <c r="A997" s="69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</row>
    <row r="998" spans="1:27" ht="12" customHeight="1" x14ac:dyDescent="0.2">
      <c r="A998" s="69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</row>
    <row r="999" spans="1:27" ht="12" customHeight="1" x14ac:dyDescent="0.2">
      <c r="A999" s="69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</row>
    <row r="1000" spans="1:27" ht="12" customHeight="1" x14ac:dyDescent="0.2">
      <c r="A1000" s="69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</row>
    <row r="1001" spans="1:27" ht="12" customHeight="1" x14ac:dyDescent="0.2">
      <c r="A1001" s="69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</row>
    <row r="1002" spans="1:27" ht="12" customHeight="1" x14ac:dyDescent="0.2">
      <c r="A1002" s="69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</row>
    <row r="1003" spans="1:27" ht="12" customHeight="1" x14ac:dyDescent="0.2">
      <c r="A1003" s="69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</row>
    <row r="1004" spans="1:27" ht="12" customHeight="1" x14ac:dyDescent="0.2">
      <c r="A1004" s="69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</row>
    <row r="1005" spans="1:27" ht="12" customHeight="1" x14ac:dyDescent="0.2">
      <c r="A1005" s="69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</row>
    <row r="1006" spans="1:27" ht="12" customHeight="1" x14ac:dyDescent="0.2">
      <c r="A1006" s="69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</row>
    <row r="1007" spans="1:27" ht="12" customHeight="1" x14ac:dyDescent="0.2">
      <c r="A1007" s="69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</row>
    <row r="1008" spans="1:27" ht="12" customHeight="1" x14ac:dyDescent="0.2">
      <c r="A1008" s="69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</row>
    <row r="1009" spans="1:27" ht="12" customHeight="1" x14ac:dyDescent="0.2">
      <c r="A1009" s="69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</row>
  </sheetData>
  <sheetProtection algorithmName="SHA-512" hashValue="HxDLa/vBWp0fL3tVQ+LzTuJNdqLwSuTnyb1pDrvANvly6qRCDTTcvE1b5LJkiecrQPMglgWQ9rmmMFSFUMx1jg==" saltValue="tB/tjAHkBvtZ4VZrxfyWXQ==" spinCount="100000" sheet="1" scenarios="1" formatCells="0" formatColumns="0" formatRows="0" insertColumns="0" insertRows="0" insertHyperlinks="0" deleteColumns="0" deleteRows="0"/>
  <mergeCells count="100">
    <mergeCell ref="B16:G16"/>
    <mergeCell ref="B39:G39"/>
    <mergeCell ref="B54:G54"/>
    <mergeCell ref="B61:G61"/>
    <mergeCell ref="B23:G23"/>
    <mergeCell ref="B24:G24"/>
    <mergeCell ref="B25:G25"/>
    <mergeCell ref="B26:G26"/>
    <mergeCell ref="B27:G27"/>
    <mergeCell ref="B17:G17"/>
    <mergeCell ref="A19:G19"/>
    <mergeCell ref="B20:G20"/>
    <mergeCell ref="B21:G21"/>
    <mergeCell ref="B22:G22"/>
    <mergeCell ref="I33:L33"/>
    <mergeCell ref="A57:G57"/>
    <mergeCell ref="B62:G62"/>
    <mergeCell ref="B63:G63"/>
    <mergeCell ref="B144:H144"/>
    <mergeCell ref="B38:G38"/>
    <mergeCell ref="B64:G64"/>
    <mergeCell ref="B41:G41"/>
    <mergeCell ref="B42:G42"/>
    <mergeCell ref="B51:G51"/>
    <mergeCell ref="B52:G52"/>
    <mergeCell ref="B53:G53"/>
    <mergeCell ref="B44:G44"/>
    <mergeCell ref="B45:G45"/>
    <mergeCell ref="B49:G49"/>
    <mergeCell ref="B50:G50"/>
    <mergeCell ref="B47:G47"/>
    <mergeCell ref="B48:G48"/>
    <mergeCell ref="B59:G59"/>
    <mergeCell ref="B60:G60"/>
    <mergeCell ref="A58:G58"/>
    <mergeCell ref="B43:G43"/>
    <mergeCell ref="I78:J78"/>
    <mergeCell ref="A68:B68"/>
    <mergeCell ref="A67:F67"/>
    <mergeCell ref="A28:G28"/>
    <mergeCell ref="A29:G29"/>
    <mergeCell ref="B55:G55"/>
    <mergeCell ref="B56:G56"/>
    <mergeCell ref="B46:G46"/>
    <mergeCell ref="B30:G30"/>
    <mergeCell ref="B31:G31"/>
    <mergeCell ref="A33:G33"/>
    <mergeCell ref="B34:G34"/>
    <mergeCell ref="B35:G35"/>
    <mergeCell ref="B36:G36"/>
    <mergeCell ref="B37:G37"/>
    <mergeCell ref="B40:G40"/>
    <mergeCell ref="A5:G5"/>
    <mergeCell ref="A1:G1"/>
    <mergeCell ref="A2:G2"/>
    <mergeCell ref="B6:G6"/>
    <mergeCell ref="A3:F3"/>
    <mergeCell ref="A4:E4"/>
    <mergeCell ref="F4:G4"/>
    <mergeCell ref="B7:G7"/>
    <mergeCell ref="B8:G8"/>
    <mergeCell ref="B9:G9"/>
    <mergeCell ref="A11:G11"/>
    <mergeCell ref="B12:G12"/>
    <mergeCell ref="B13:G13"/>
    <mergeCell ref="B14:G14"/>
    <mergeCell ref="B15:G15"/>
    <mergeCell ref="A147:H151"/>
    <mergeCell ref="A146:H146"/>
    <mergeCell ref="A80:H80"/>
    <mergeCell ref="B81:H81"/>
    <mergeCell ref="B82:H82"/>
    <mergeCell ref="A126:H126"/>
    <mergeCell ref="B127:H127"/>
    <mergeCell ref="B129:H129"/>
    <mergeCell ref="B130:H130"/>
    <mergeCell ref="B131:H131"/>
    <mergeCell ref="B132:H132"/>
    <mergeCell ref="B142:H142"/>
    <mergeCell ref="B136:H136"/>
    <mergeCell ref="B134:H134"/>
    <mergeCell ref="B135:H135"/>
    <mergeCell ref="B143:H143"/>
    <mergeCell ref="B141:H141"/>
    <mergeCell ref="B137:H137"/>
    <mergeCell ref="B138:H138"/>
    <mergeCell ref="B139:H139"/>
    <mergeCell ref="B140:H140"/>
    <mergeCell ref="B65:G65"/>
    <mergeCell ref="B133:H133"/>
    <mergeCell ref="C68:F68"/>
    <mergeCell ref="C79:G79"/>
    <mergeCell ref="B128:H128"/>
    <mergeCell ref="A187:C202"/>
    <mergeCell ref="D187:H202"/>
    <mergeCell ref="A154:H154"/>
    <mergeCell ref="A155:C170"/>
    <mergeCell ref="D155:H170"/>
    <mergeCell ref="A171:C186"/>
    <mergeCell ref="D171:H186"/>
  </mergeCells>
  <conditionalFormatting sqref="B27">
    <cfRule type="expression" dxfId="32" priority="58">
      <formula>B27="Oui"</formula>
    </cfRule>
  </conditionalFormatting>
  <conditionalFormatting sqref="B44 B133:B144">
    <cfRule type="expression" dxfId="31" priority="52">
      <formula>B44="Non"</formula>
    </cfRule>
  </conditionalFormatting>
  <conditionalFormatting sqref="B45 B140:B144">
    <cfRule type="expression" dxfId="30" priority="18">
      <formula>B45="Souples PVC"</formula>
    </cfRule>
    <cfRule type="expression" dxfId="29" priority="49">
      <formula>B45="Souple alu"</formula>
    </cfRule>
    <cfRule type="expression" dxfId="28" priority="50">
      <formula>B45="Souple renforcée "</formula>
    </cfRule>
  </conditionalFormatting>
  <conditionalFormatting sqref="B46 B138">
    <cfRule type="expression" dxfId="27" priority="48">
      <formula>B46="Passage en local non chauffé ET absence d'isolation ou inférieure à 25cm"</formula>
    </cfRule>
  </conditionalFormatting>
  <conditionalFormatting sqref="B48 B84:B124">
    <cfRule type="expression" dxfId="26" priority="47">
      <formula>B48="Absence"</formula>
    </cfRule>
  </conditionalFormatting>
  <conditionalFormatting sqref="B49 B137">
    <cfRule type="expression" dxfId="25" priority="46">
      <formula>B49="Non-correcte"</formula>
    </cfRule>
  </conditionalFormatting>
  <conditionalFormatting sqref="B55 B127:H127 B128 B129:H143 B144">
    <cfRule type="expression" dxfId="24" priority="51">
      <formula>B55="Non conforme"</formula>
    </cfRule>
  </conditionalFormatting>
  <conditionalFormatting sqref="B56">
    <cfRule type="expression" dxfId="23" priority="44">
      <formula>B56="Non"</formula>
    </cfRule>
  </conditionalFormatting>
  <conditionalFormatting sqref="B60:B61">
    <cfRule type="expression" dxfId="22" priority="13">
      <formula>B60="&lt;85%"</formula>
    </cfRule>
  </conditionalFormatting>
  <conditionalFormatting sqref="B63">
    <cfRule type="expression" dxfId="21" priority="45">
      <formula>B63="Non conforme"</formula>
    </cfRule>
  </conditionalFormatting>
  <conditionalFormatting sqref="B65">
    <cfRule type="expression" dxfId="20" priority="36">
      <formula>B65="Non"</formula>
    </cfRule>
  </conditionalFormatting>
  <conditionalFormatting sqref="B131:B132">
    <cfRule type="cellIs" dxfId="19" priority="63" operator="lessThan">
      <formula>#REF!</formula>
    </cfRule>
  </conditionalFormatting>
  <conditionalFormatting sqref="B134">
    <cfRule type="expression" dxfId="18" priority="6">
      <formula>B134="Les débits mesurés ne sont pas tous conformes"</formula>
    </cfRule>
  </conditionalFormatting>
  <conditionalFormatting sqref="B135">
    <cfRule type="expression" dxfId="17" priority="7">
      <formula>B135="Les pressions mesurées ne sont pas toutes conformes"</formula>
    </cfRule>
  </conditionalFormatting>
  <conditionalFormatting sqref="B43:G43">
    <cfRule type="expression" dxfId="16" priority="17">
      <formula>B43="Non conforme"</formula>
    </cfRule>
  </conditionalFormatting>
  <conditionalFormatting sqref="B59:G59">
    <cfRule type="expression" dxfId="15" priority="21">
      <formula>B59="Non conforme"</formula>
    </cfRule>
  </conditionalFormatting>
  <conditionalFormatting sqref="B59:G65">
    <cfRule type="expression" dxfId="14" priority="3">
      <formula>$B$37="Simple flux Hygro B"</formula>
    </cfRule>
    <cfRule type="expression" dxfId="13" priority="4">
      <formula>$B$37="Simple flux Hygro A"</formula>
    </cfRule>
    <cfRule type="expression" dxfId="12" priority="15">
      <formula>$B$37="Simple flux Autoréglable"</formula>
    </cfRule>
  </conditionalFormatting>
  <conditionalFormatting sqref="B129:H130">
    <cfRule type="expression" dxfId="11" priority="39">
      <formula>B129="Non"</formula>
    </cfRule>
  </conditionalFormatting>
  <conditionalFormatting sqref="C106:D124">
    <cfRule type="expression" dxfId="10" priority="8">
      <formula>$E106="Non concerné"</formula>
    </cfRule>
  </conditionalFormatting>
  <conditionalFormatting sqref="C71:F78">
    <cfRule type="expression" dxfId="9" priority="5">
      <formula>$B$37="Simple flux Autoréglable"</formula>
    </cfRule>
  </conditionalFormatting>
  <conditionalFormatting sqref="C76:F78">
    <cfRule type="expression" dxfId="8" priority="1">
      <formula>$B$37="Simple flux Hygro B"</formula>
    </cfRule>
    <cfRule type="expression" dxfId="7" priority="2">
      <formula>$B$37="Simple flux Hygro A"</formula>
    </cfRule>
  </conditionalFormatting>
  <conditionalFormatting sqref="E102:E105">
    <cfRule type="expression" dxfId="6" priority="28">
      <formula>E102="Conforme"</formula>
    </cfRule>
  </conditionalFormatting>
  <conditionalFormatting sqref="E84:F105">
    <cfRule type="expression" dxfId="5" priority="29">
      <formula>E84="Non conforme"</formula>
    </cfRule>
    <cfRule type="expression" dxfId="4" priority="31">
      <formula>E84="Conforme"</formula>
    </cfRule>
  </conditionalFormatting>
  <conditionalFormatting sqref="E84:F124">
    <cfRule type="expression" dxfId="3" priority="10">
      <formula>E84="Non concerné"</formula>
    </cfRule>
  </conditionalFormatting>
  <conditionalFormatting sqref="E106:F124">
    <cfRule type="expression" dxfId="2" priority="9">
      <formula>E106="Non conforme"</formula>
    </cfRule>
    <cfRule type="expression" dxfId="1" priority="11">
      <formula>E106="Conforme"</formula>
    </cfRule>
  </conditionalFormatting>
  <conditionalFormatting sqref="G84:G124">
    <cfRule type="expression" dxfId="0" priority="23">
      <formula>G84="Grille fixe"</formula>
    </cfRule>
  </conditionalFormatting>
  <dataValidations count="16">
    <dataValidation type="list" allowBlank="1" showInputMessage="1" showErrorMessage="1" sqref="B27" xr:uid="{FE2660BB-CA25-47FB-975C-E7C794138116}">
      <formula1>"Oui,Non"</formula1>
    </dataValidation>
    <dataValidation allowBlank="1" showInputMessage="1" showErrorMessage="1" sqref="B61" xr:uid="{A1EB6F41-C210-47C7-A924-2138F0AB8A7B}"/>
    <dataValidation type="list" allowBlank="1" showErrorMessage="1" sqref="H84:H124" xr:uid="{1FE51BD7-FA06-481D-B37C-D65AEA63A36D}">
      <formula1>"Alimentation des bouches,Cordelettes,Piles,Sur secteur,NC"</formula1>
    </dataValidation>
    <dataValidation type="list" allowBlank="1" showInputMessage="1" showErrorMessage="1" sqref="B63" xr:uid="{2547C726-CF2E-4132-A92C-A8936937DC31}">
      <formula1>"Distance air neuf,Conforme,Non conforme"</formula1>
    </dataValidation>
    <dataValidation type="list" allowBlank="1" showInputMessage="1" showErrorMessage="1" sqref="B39:G39" xr:uid="{198AC6F4-2360-4884-8615-D6C2EE45331A}">
      <formula1>"TypeVentil,Non,Simple flux autoréglable,Simple flux hygro A,Simple flux hygro B, Double flux avec récupération d'énergie,Autre"</formula1>
    </dataValidation>
    <dataValidation type="list" allowBlank="1" showInputMessage="1" showErrorMessage="1" sqref="B44:G44" xr:uid="{93FB80FC-B00B-4C41-A429-9DDAAC6DF9EB}">
      <formula1>"Maintenance,Oui,Non"</formula1>
    </dataValidation>
    <dataValidation type="list" allowBlank="1" showErrorMessage="1" sqref="B54:G54" xr:uid="{036BF19B-9D92-4313-961F-521EAEF2028B}">
      <formula1>"Emplacement air neuf,Conforme (à distance des gaz brulés ou d'une sortie d'air vicié), Non conforme (&lt; 60 cm)"</formula1>
    </dataValidation>
    <dataValidation type="list" allowBlank="1" showInputMessage="1" showErrorMessage="1" sqref="B55:G55" xr:uid="{1B3C116A-6A90-4EF6-AF9C-4A8E4EB9500D}">
      <formula1>"Détalonnage,Conforme,Non conforme"</formula1>
    </dataValidation>
    <dataValidation type="list" allowBlank="1" showInputMessage="1" showErrorMessage="1" sqref="B56:G56" xr:uid="{8EAA254B-77EE-4C4E-967B-7B35F4C2C32A}">
      <formula1>"Obstruction EA,Conforme,Non conforme"</formula1>
    </dataValidation>
    <dataValidation type="list" allowBlank="1" showInputMessage="1" showErrorMessage="1" sqref="B64:G64" xr:uid="{2B9443B7-0060-4640-846C-F9C157407B34}">
      <formula1>"Piège à son, Oui,Non"</formula1>
    </dataValidation>
    <dataValidation type="list" allowBlank="1" showInputMessage="1" showErrorMessage="1" sqref="B65:G65" xr:uid="{20863666-3C59-43A3-A8A2-C4A1A4E03B97}">
      <formula1>"Entrées d'air , Conforme,Non conforme"</formula1>
    </dataValidation>
    <dataValidation type="list" allowBlank="1" sqref="B43:G43" xr:uid="{CD501895-8F35-47DE-B068-76F1855C3A20}">
      <mc:AlternateContent xmlns:x12ac="http://schemas.microsoft.com/office/spreadsheetml/2011/1/ac" xmlns:mc="http://schemas.openxmlformats.org/markup-compatibility/2006">
        <mc:Choice Requires="x12ac">
          <x12ac:list>Efficacité énergétique caisson,"Oui, classe d'efficacité énergétique &gt;= B", Non conforme</x12ac:list>
        </mc:Choice>
        <mc:Fallback>
          <formula1>"Efficacité énergétique caisson,Oui, classe d'efficacité énergétique &gt;= B, Non conforme"</formula1>
        </mc:Fallback>
      </mc:AlternateContent>
    </dataValidation>
    <dataValidation type="list" allowBlank="1" sqref="B59:G59" xr:uid="{7989FDE6-7799-40CB-86BF-520AF90F0E05}">
      <mc:AlternateContent xmlns:x12ac="http://schemas.microsoft.com/office/spreadsheetml/2011/1/ac" xmlns:mc="http://schemas.openxmlformats.org/markup-compatibility/2006">
        <mc:Choice Requires="x12ac">
          <x12ac:list>Efficacité énergétique caisson,"Oui, classe d'efficacité énergétique &gt;=A", Non conforme</x12ac:list>
        </mc:Choice>
        <mc:Fallback>
          <formula1>"Efficacité énergétique caisson,Oui, classe d'efficacité énergétique &gt;=A, Non conforme"</formula1>
        </mc:Fallback>
      </mc:AlternateContent>
    </dataValidation>
    <dataValidation type="list" allowBlank="1" showInputMessage="1" showErrorMessage="1" sqref="B60:G61" xr:uid="{7E0B0567-D9D9-44F3-8E08-D3031F46796F}">
      <formula1>"Rendement,&gt;=85%,&lt;85%"</formula1>
    </dataValidation>
    <dataValidation type="list" allowBlank="1" showInputMessage="1" showErrorMessage="1" sqref="B134:H134" xr:uid="{037DF766-F997-4C05-AD3C-92151E0572D3}">
      <formula1>"Compléter les informations, Les débits mesurés sont tous conformes,Les débits mesurés ne sont pas tous conformes"</formula1>
    </dataValidation>
    <dataValidation type="list" allowBlank="1" showInputMessage="1" showErrorMessage="1" sqref="B135:H135" xr:uid="{604FC20B-DB57-43CE-9242-C037AB6AE0FE}">
      <formula1>"Compléter les informations, Non concerné,Les pressions mesurées sont toutes conformes,Les pressions mesurées ne sont pas toutes conformes"</formula1>
    </dataValidation>
  </dataValidations>
  <pageMargins left="0.25" right="0.25" top="0.75" bottom="0.75" header="0.3" footer="0.3"/>
  <pageSetup paperSize="9" scale="73" orientation="portrait" r:id="rId1"/>
  <rowBreaks count="1" manualBreakCount="1">
    <brk id="3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ErrorMessage="1" xr:uid="{4A0DDD83-F232-4DAE-9816-44B76F9334CF}">
          <x14:formula1>
            <xm:f>'Listes de choix'!$W$2:$W$6</xm:f>
          </x14:formula1>
          <xm:sqref>B53</xm:sqref>
        </x14:dataValidation>
        <x14:dataValidation type="list" allowBlank="1" showErrorMessage="1" xr:uid="{AC4BE0B3-64EF-4F36-90CB-3BC690647136}">
          <x14:formula1>
            <xm:f>'Listes de choix'!$X$2:$X$8</xm:f>
          </x14:formula1>
          <xm:sqref>B62</xm:sqref>
        </x14:dataValidation>
        <x14:dataValidation type="list" allowBlank="1" showErrorMessage="1" xr:uid="{6220C300-02D6-48B3-8705-70CCF9686F92}">
          <x14:formula1>
            <xm:f>'Listes de choix'!$R$2:$R$4</xm:f>
          </x14:formula1>
          <xm:sqref>B49</xm:sqref>
        </x14:dataValidation>
        <x14:dataValidation type="list" allowBlank="1" showErrorMessage="1" xr:uid="{EF1702AF-60DB-476E-8694-1366BC95E705}">
          <x14:formula1>
            <xm:f>'Listes de choix'!$V$2:$V$8</xm:f>
          </x14:formula1>
          <xm:sqref>B51:B52</xm:sqref>
        </x14:dataValidation>
        <x14:dataValidation type="list" allowBlank="1" showErrorMessage="1" xr:uid="{20DF0E4C-AB5B-400B-B8D7-C91BEAC6BF83}">
          <x14:formula1>
            <xm:f>'Listes de choix'!$T$2:$T$4</xm:f>
          </x14:formula1>
          <xm:sqref>B49</xm:sqref>
        </x14:dataValidation>
        <x14:dataValidation type="list" allowBlank="1" showErrorMessage="1" xr:uid="{1A5A57AD-3BF7-4D84-93A5-D0187A5E799C}">
          <x14:formula1>
            <xm:f>'Listes de choix'!$AB$2:$AB$5</xm:f>
          </x14:formula1>
          <xm:sqref>B129:B130</xm:sqref>
        </x14:dataValidation>
        <x14:dataValidation type="list" allowBlank="1" showErrorMessage="1" xr:uid="{A94E289D-7791-4795-8AA5-393D4B0E734A}">
          <x14:formula1>
            <xm:f>'Listes de choix'!$AK$2:$AK$4</xm:f>
          </x14:formula1>
          <xm:sqref>B41</xm:sqref>
        </x14:dataValidation>
        <x14:dataValidation type="list" allowBlank="1" showErrorMessage="1" xr:uid="{53ED43D6-E9AE-4418-819F-C507DE74FF42}">
          <x14:formula1>
            <xm:f>'Listes de choix'!$S$2:$S$4</xm:f>
          </x14:formula1>
          <xm:sqref>B50</xm:sqref>
        </x14:dataValidation>
        <x14:dataValidation type="list" allowBlank="1" showInputMessage="1" showErrorMessage="1" xr:uid="{F9E84ACB-DDB5-49EC-BAB3-7873B8A3DD83}">
          <x14:formula1>
            <xm:f>'Listes de choix'!$AM$3:$AM$4</xm:f>
          </x14:formula1>
          <xm:sqref>B30</xm:sqref>
        </x14:dataValidation>
        <x14:dataValidation type="list" allowBlank="1" showErrorMessage="1" xr:uid="{2B7A2712-2523-4CF5-8B65-24986DCB7463}">
          <x14:formula1>
            <xm:f>'Listes de choix'!$N$2:$N$19</xm:f>
          </x14:formula1>
          <xm:sqref>B34</xm:sqref>
        </x14:dataValidation>
        <x14:dataValidation type="list" allowBlank="1" showErrorMessage="1" xr:uid="{A342A526-D836-409C-9B5D-00AA73BEE67E}">
          <x14:formula1>
            <xm:f>'Listes de choix'!$H$2:$H$20</xm:f>
          </x14:formula1>
          <xm:sqref>B25:B27</xm:sqref>
        </x14:dataValidation>
        <x14:dataValidation type="list" allowBlank="1" showInputMessage="1" showErrorMessage="1" xr:uid="{0D1AF194-A74E-4DB2-9795-B8D2E3EF5384}">
          <x14:formula1>
            <xm:f>'Listes de choix'!$AJ$2:$AJ$10</xm:f>
          </x14:formula1>
          <xm:sqref>B81</xm:sqref>
        </x14:dataValidation>
        <x14:dataValidation type="list" allowBlank="1" showInputMessage="1" showErrorMessage="1" xr:uid="{3D25399C-9889-4A31-8838-57BA527B0BCB}">
          <x14:formula1>
            <xm:f>'Listes de choix'!$AI$2:$AI$10</xm:f>
          </x14:formula1>
          <xm:sqref>B82</xm:sqref>
        </x14:dataValidation>
        <x14:dataValidation type="list" allowBlank="1" showErrorMessage="1" xr:uid="{CECE30B2-E43C-44D8-838F-4ABCC2171169}">
          <x14:formula1>
            <xm:f>'Listes de choix'!$Z$2:$Z$6</xm:f>
          </x14:formula1>
          <xm:sqref>B49</xm:sqref>
        </x14:dataValidation>
        <x14:dataValidation type="list" allowBlank="1" showInputMessage="1" showErrorMessage="1" xr:uid="{27E32391-95B0-49A9-9564-B19668BCA35E}">
          <x14:formula1>
            <xm:f>'Listes de choix'!$Z$2:$Z$7</xm:f>
          </x14:formula1>
          <xm:sqref>K48:K49 B48</xm:sqref>
        </x14:dataValidation>
        <x14:dataValidation type="list" allowBlank="1" showErrorMessage="1" xr:uid="{E03614C8-22B5-49A8-8E86-1F0DB11D7B1B}">
          <x14:formula1>
            <xm:f>'Listes de choix'!$Q$2:$Q$5</xm:f>
          </x14:formula1>
          <xm:sqref>B46</xm:sqref>
        </x14:dataValidation>
        <x14:dataValidation type="list" allowBlank="1" showErrorMessage="1" xr:uid="{9BD3BCD8-1A4B-4864-B259-2B3059040039}">
          <x14:formula1>
            <xm:f>'Listes de choix'!$AF$2:$AF$8</xm:f>
          </x14:formula1>
          <xm:sqref>B35</xm:sqref>
        </x14:dataValidation>
        <x14:dataValidation type="list" allowBlank="1" xr:uid="{93F4ACF7-677C-4B6C-BDBC-BAC6C0BF0698}">
          <x14:formula1>
            <xm:f>'Listes de choix'!$AH$2:$AH$10</xm:f>
          </x14:formula1>
          <xm:sqref>B42</xm:sqref>
        </x14:dataValidation>
        <x14:dataValidation type="list" allowBlank="1" showInputMessage="1" showErrorMessage="1" xr:uid="{94031652-365F-4EAF-8BD0-5C2B6E361820}">
          <x14:formula1>
            <xm:f>'Listes de choix'!$AN$2:$AN$6</xm:f>
          </x14:formula1>
          <xm:sqref>J54</xm:sqref>
        </x14:dataValidation>
        <x14:dataValidation type="list" allowBlank="1" showErrorMessage="1" xr:uid="{30F0B784-D560-4729-8D02-38E6E9E6C1C0}">
          <x14:formula1>
            <xm:f>'Listes de choix'!$AL$2:$AL$5</xm:f>
          </x14:formula1>
          <xm:sqref>B84:B124</xm:sqref>
        </x14:dataValidation>
        <x14:dataValidation type="list" allowBlank="1" showErrorMessage="1" xr:uid="{E983ED26-A395-4F96-A88F-7DD2DE22C12D}">
          <x14:formula1>
            <xm:f>'Listes de choix'!$AD$2:$AD$6</xm:f>
          </x14:formula1>
          <xm:sqref>G84:G124</xm:sqref>
        </x14:dataValidation>
        <x14:dataValidation type="list" allowBlank="1" showInputMessage="1" showErrorMessage="1" xr:uid="{DC625E08-CDC2-4E39-9127-8627D2970B1D}">
          <x14:formula1>
            <xm:f>'Listes de choix'!$Y$2:$Y$6</xm:f>
          </x14:formula1>
          <xm:sqref>B47:G47</xm:sqref>
        </x14:dataValidation>
        <x14:dataValidation type="list" allowBlank="1" showErrorMessage="1" xr:uid="{457AF0BB-5D8E-476A-8362-4114F762B8A5}">
          <x14:formula1>
            <xm:f>'Listes de choix'!$O$2:$O$8</xm:f>
          </x14:formula1>
          <xm:sqref>B45:G45</xm:sqref>
        </x14:dataValidation>
        <x14:dataValidation type="list" allowBlank="1" showErrorMessage="1" xr:uid="{E3BF6D31-152F-47B0-9C05-C43B7E98DE53}">
          <x14:formula1>
            <xm:f>'Listes de choix'!$AF$2:$AF$7</xm:f>
          </x14:formula1>
          <xm:sqref>B37:G37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1D6C-3013-4837-8F7A-9AF1B5938635}">
  <dimension ref="A1:G32"/>
  <sheetViews>
    <sheetView workbookViewId="0"/>
    <sheetView workbookViewId="1"/>
  </sheetViews>
  <sheetFormatPr baseColWidth="10" defaultColWidth="11.42578125" defaultRowHeight="12.75" x14ac:dyDescent="0.2"/>
  <cols>
    <col min="1" max="1" width="35.140625" bestFit="1" customWidth="1"/>
    <col min="2" max="2" width="33.28515625" bestFit="1" customWidth="1"/>
  </cols>
  <sheetData>
    <row r="1" spans="1:7" x14ac:dyDescent="0.2">
      <c r="B1" s="29" t="s">
        <v>335</v>
      </c>
      <c r="C1" s="225" t="s">
        <v>336</v>
      </c>
      <c r="D1" s="225"/>
      <c r="E1" s="225"/>
      <c r="F1" s="225"/>
      <c r="G1" s="225"/>
    </row>
    <row r="2" spans="1:7" ht="25.5" x14ac:dyDescent="0.2">
      <c r="A2" s="30" t="s">
        <v>337</v>
      </c>
      <c r="B2" s="31" t="s">
        <v>338</v>
      </c>
      <c r="C2" s="31" t="s">
        <v>339</v>
      </c>
      <c r="D2" s="31" t="s">
        <v>340</v>
      </c>
      <c r="E2" s="31" t="s">
        <v>341</v>
      </c>
      <c r="F2" s="31" t="s">
        <v>342</v>
      </c>
      <c r="G2" s="31" t="s">
        <v>300</v>
      </c>
    </row>
    <row r="3" spans="1:7" x14ac:dyDescent="0.2">
      <c r="A3" s="20" t="s">
        <v>84</v>
      </c>
      <c r="B3">
        <v>35</v>
      </c>
      <c r="C3">
        <v>20</v>
      </c>
      <c r="D3">
        <v>75</v>
      </c>
      <c r="E3">
        <v>15</v>
      </c>
      <c r="F3">
        <v>15</v>
      </c>
      <c r="G3">
        <v>15</v>
      </c>
    </row>
    <row r="4" spans="1:7" x14ac:dyDescent="0.2">
      <c r="A4" s="20" t="s">
        <v>114</v>
      </c>
      <c r="B4">
        <v>60</v>
      </c>
      <c r="C4">
        <v>30</v>
      </c>
      <c r="D4">
        <v>90</v>
      </c>
      <c r="E4">
        <v>15</v>
      </c>
      <c r="F4">
        <v>15</v>
      </c>
      <c r="G4">
        <v>15</v>
      </c>
    </row>
    <row r="5" spans="1:7" x14ac:dyDescent="0.2">
      <c r="A5" s="20" t="s">
        <v>143</v>
      </c>
      <c r="B5">
        <v>75</v>
      </c>
      <c r="C5">
        <v>45</v>
      </c>
      <c r="D5">
        <v>105</v>
      </c>
      <c r="E5">
        <v>30</v>
      </c>
      <c r="F5">
        <v>15</v>
      </c>
      <c r="G5">
        <v>15</v>
      </c>
    </row>
    <row r="6" spans="1:7" x14ac:dyDescent="0.2">
      <c r="A6" s="20" t="s">
        <v>166</v>
      </c>
      <c r="B6">
        <v>75</v>
      </c>
      <c r="C6">
        <v>45</v>
      </c>
      <c r="D6">
        <v>105</v>
      </c>
      <c r="E6">
        <v>30</v>
      </c>
      <c r="F6">
        <v>15</v>
      </c>
      <c r="G6">
        <v>15</v>
      </c>
    </row>
    <row r="7" spans="1:7" x14ac:dyDescent="0.2">
      <c r="A7" s="20" t="s">
        <v>183</v>
      </c>
      <c r="B7">
        <v>90</v>
      </c>
      <c r="C7">
        <v>45</v>
      </c>
      <c r="D7">
        <v>120</v>
      </c>
      <c r="E7">
        <v>30</v>
      </c>
      <c r="F7">
        <v>15</v>
      </c>
      <c r="G7">
        <v>30</v>
      </c>
    </row>
    <row r="8" spans="1:7" x14ac:dyDescent="0.2">
      <c r="A8" s="20" t="s">
        <v>194</v>
      </c>
      <c r="B8">
        <v>90</v>
      </c>
      <c r="C8">
        <v>45</v>
      </c>
      <c r="D8">
        <v>120</v>
      </c>
      <c r="E8">
        <v>30</v>
      </c>
      <c r="F8">
        <v>15</v>
      </c>
      <c r="G8">
        <v>30</v>
      </c>
    </row>
    <row r="9" spans="1:7" x14ac:dyDescent="0.2">
      <c r="A9" s="20" t="s">
        <v>203</v>
      </c>
      <c r="B9">
        <v>105</v>
      </c>
      <c r="C9">
        <v>45</v>
      </c>
      <c r="D9">
        <v>135</v>
      </c>
      <c r="E9">
        <v>30</v>
      </c>
      <c r="F9">
        <v>15</v>
      </c>
      <c r="G9">
        <v>30</v>
      </c>
    </row>
    <row r="10" spans="1:7" x14ac:dyDescent="0.2">
      <c r="A10" s="20" t="s">
        <v>208</v>
      </c>
      <c r="B10">
        <v>105</v>
      </c>
      <c r="C10">
        <v>45</v>
      </c>
      <c r="D10">
        <v>135</v>
      </c>
      <c r="E10">
        <v>30</v>
      </c>
      <c r="F10">
        <v>15</v>
      </c>
      <c r="G10">
        <v>30</v>
      </c>
    </row>
    <row r="11" spans="1:7" x14ac:dyDescent="0.2">
      <c r="A11" s="20" t="s">
        <v>214</v>
      </c>
      <c r="B11">
        <v>120</v>
      </c>
      <c r="C11">
        <v>45</v>
      </c>
      <c r="D11">
        <v>135</v>
      </c>
      <c r="E11">
        <v>30</v>
      </c>
      <c r="F11">
        <v>15</v>
      </c>
      <c r="G11">
        <v>30</v>
      </c>
    </row>
    <row r="12" spans="1:7" x14ac:dyDescent="0.2">
      <c r="A12" s="20" t="s">
        <v>219</v>
      </c>
      <c r="B12">
        <v>120</v>
      </c>
      <c r="C12">
        <v>45</v>
      </c>
      <c r="D12">
        <v>135</v>
      </c>
      <c r="E12">
        <v>30</v>
      </c>
      <c r="F12">
        <v>15</v>
      </c>
      <c r="G12">
        <v>30</v>
      </c>
    </row>
    <row r="13" spans="1:7" x14ac:dyDescent="0.2">
      <c r="A13" s="20" t="s">
        <v>225</v>
      </c>
      <c r="B13">
        <v>135</v>
      </c>
      <c r="C13">
        <v>45</v>
      </c>
      <c r="D13">
        <v>135</v>
      </c>
      <c r="E13">
        <v>30</v>
      </c>
      <c r="F13">
        <v>15</v>
      </c>
      <c r="G13">
        <v>30</v>
      </c>
    </row>
    <row r="14" spans="1:7" x14ac:dyDescent="0.2">
      <c r="A14" s="20" t="s">
        <v>228</v>
      </c>
      <c r="B14">
        <v>135</v>
      </c>
      <c r="C14">
        <v>45</v>
      </c>
      <c r="D14">
        <v>135</v>
      </c>
      <c r="E14">
        <v>30</v>
      </c>
      <c r="F14">
        <v>15</v>
      </c>
      <c r="G14">
        <v>30</v>
      </c>
    </row>
    <row r="32" spans="1:2" x14ac:dyDescent="0.2">
      <c r="A32" s="226" t="s">
        <v>343</v>
      </c>
      <c r="B32" s="227"/>
    </row>
  </sheetData>
  <mergeCells count="2">
    <mergeCell ref="C1:G1"/>
    <mergeCell ref="A32:B3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3d0474-3364-4d4e-bfe3-edb8ed864d8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0939031D3902479E08F98FD6E5E14D" ma:contentTypeVersion="10" ma:contentTypeDescription="Crée un document." ma:contentTypeScope="" ma:versionID="7bcbdee8c9fa02c9c351f32669d3748a">
  <xsd:schema xmlns:xsd="http://www.w3.org/2001/XMLSchema" xmlns:xs="http://www.w3.org/2001/XMLSchema" xmlns:p="http://schemas.microsoft.com/office/2006/metadata/properties" xmlns:ns2="7c3d0474-3364-4d4e-bfe3-edb8ed864d8c" targetNamespace="http://schemas.microsoft.com/office/2006/metadata/properties" ma:root="true" ma:fieldsID="ee978a812d8e6ee4585911071c671aec" ns2:_="">
    <xsd:import namespace="7c3d0474-3364-4d4e-bfe3-edb8ed864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d0474-3364-4d4e-bfe3-edb8ed864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380b5212-d639-478f-8d14-3677cffc50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1E2B75-0B4B-4B3C-BB70-92AF3D754DB2}">
  <ds:schemaRefs>
    <ds:schemaRef ds:uri="http://schemas.microsoft.com/office/2006/metadata/properties"/>
    <ds:schemaRef ds:uri="http://schemas.microsoft.com/office/infopath/2007/PartnerControls"/>
    <ds:schemaRef ds:uri="7c3d0474-3364-4d4e-bfe3-edb8ed864d8c"/>
  </ds:schemaRefs>
</ds:datastoreItem>
</file>

<file path=customXml/itemProps2.xml><?xml version="1.0" encoding="utf-8"?>
<ds:datastoreItem xmlns:ds="http://schemas.openxmlformats.org/officeDocument/2006/customXml" ds:itemID="{7CC46467-2694-4C73-9153-EE8E010C2F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3d0474-3364-4d4e-bfe3-edb8ed864d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90A152-0D9A-42F8-9973-B1401D852A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Listes de choix</vt:lpstr>
      <vt:lpstr>Fiche ventil Maison</vt:lpstr>
      <vt:lpstr>Feuil1</vt:lpstr>
      <vt:lpstr>Typebat</vt:lpstr>
      <vt:lpstr>'Fiche ventil Maison'!Zone_d_impression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 Anne-Gaelle</dc:creator>
  <cp:keywords/>
  <dc:description/>
  <cp:lastModifiedBy>CARO Anne-Gaelle</cp:lastModifiedBy>
  <cp:revision/>
  <dcterms:created xsi:type="dcterms:W3CDTF">2026-07-24T09:55:06Z</dcterms:created>
  <dcterms:modified xsi:type="dcterms:W3CDTF">2026-07-30T07:55:57Z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0x010100020939031D3902479E08F98FD6E5E14D</vt:lpwstr>
  </property>
</Properties>
</file>